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ccounting Info\"/>
    </mc:Choice>
  </mc:AlternateContent>
  <xr:revisionPtr revIDLastSave="0" documentId="13_ncr:1_{77B1DDF9-9E01-4DE6-9B9B-5F2A420C0792}" xr6:coauthVersionLast="36" xr6:coauthVersionMax="36" xr10:uidLastSave="{00000000-0000-0000-0000-000000000000}"/>
  <bookViews>
    <workbookView xWindow="0" yWindow="0" windowWidth="24000" windowHeight="8925" xr2:uid="{143A0DDC-BCC2-4E17-86E4-317A3610CFB3}"/>
  </bookViews>
  <sheets>
    <sheet name="Sheet1" sheetId="1" r:id="rId1"/>
  </sheets>
  <externalReferences>
    <externalReference r:id="rId2"/>
  </externalReferences>
  <definedNames>
    <definedName name="_xlnm.Print_Titles" localSheetId="0">Sheet1!$4:$4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H96" i="1" l="1"/>
  <c r="H579" i="1" l="1"/>
  <c r="H565" i="1"/>
  <c r="H545" i="1"/>
  <c r="H548" i="1" s="1"/>
  <c r="H543" i="1"/>
  <c r="H539" i="1"/>
  <c r="H519" i="1"/>
  <c r="H497" i="1"/>
  <c r="H485" i="1"/>
  <c r="H482" i="1"/>
  <c r="H467" i="1"/>
  <c r="H454" i="1"/>
  <c r="H442" i="1"/>
  <c r="H437" i="1"/>
  <c r="H430" i="1"/>
  <c r="H419" i="1"/>
  <c r="H412" i="1"/>
  <c r="H408" i="1"/>
  <c r="H396" i="1"/>
  <c r="H397" i="1" s="1"/>
  <c r="H391" i="1"/>
  <c r="H387" i="1"/>
  <c r="H580" i="1" l="1"/>
  <c r="H443" i="1"/>
  <c r="H549" i="1"/>
  <c r="H610" i="1" s="1"/>
  <c r="H486" i="1"/>
  <c r="H392" i="1"/>
  <c r="H420" i="1"/>
  <c r="H609" i="1" l="1"/>
  <c r="H608" i="1"/>
  <c r="H421" i="1"/>
  <c r="H606" i="1" s="1"/>
  <c r="H550" i="1"/>
  <c r="H612" i="1" s="1"/>
  <c r="H613" i="1" l="1"/>
  <c r="H551" i="1"/>
  <c r="H152" i="1" l="1"/>
  <c r="H371" i="1" l="1"/>
  <c r="H356" i="1"/>
  <c r="H351" i="1"/>
  <c r="H337" i="1"/>
  <c r="H323" i="1"/>
  <c r="H304" i="1"/>
  <c r="H293" i="1"/>
  <c r="H289" i="1"/>
  <c r="H282" i="1"/>
  <c r="H274" i="1"/>
  <c r="H260" i="1"/>
  <c r="H246" i="1"/>
  <c r="H231" i="1"/>
  <c r="H213" i="1"/>
  <c r="H208" i="1"/>
  <c r="H193" i="1"/>
  <c r="H181" i="1"/>
  <c r="H175" i="1"/>
  <c r="H161" i="1"/>
  <c r="H142" i="1"/>
  <c r="H130" i="1"/>
  <c r="H120" i="1"/>
  <c r="H80" i="1"/>
  <c r="H66" i="1"/>
  <c r="H60" i="1"/>
  <c r="H51" i="1"/>
  <c r="H44" i="1"/>
  <c r="H41" i="1"/>
  <c r="H38" i="1"/>
  <c r="H294" i="1" l="1"/>
  <c r="H597" i="1" s="1"/>
  <c r="H45" i="1"/>
  <c r="H283" i="1"/>
  <c r="H596" i="1" s="1"/>
  <c r="H372" i="1"/>
  <c r="H599" i="1" s="1"/>
  <c r="H214" i="1"/>
  <c r="H594" i="1" s="1"/>
  <c r="H182" i="1"/>
  <c r="H593" i="1" s="1"/>
  <c r="H69" i="1"/>
  <c r="H164" i="1" l="1"/>
  <c r="H165" i="1" s="1"/>
  <c r="H592" i="1" s="1"/>
  <c r="H52" i="1"/>
  <c r="H70" i="1" s="1"/>
  <c r="H340" i="1"/>
  <c r="H341" i="1" s="1"/>
  <c r="H598" i="1" s="1"/>
  <c r="H218" i="1"/>
  <c r="H250" i="1" s="1"/>
  <c r="H595" i="1" s="1"/>
  <c r="H81" i="1"/>
  <c r="H82" i="1" l="1"/>
  <c r="H589" i="1" s="1"/>
  <c r="H131" i="1"/>
  <c r="H591" i="1" s="1"/>
  <c r="H374" i="1" l="1"/>
  <c r="H375" i="1" l="1"/>
  <c r="H601" i="1"/>
  <c r="H602" i="1" l="1"/>
</calcChain>
</file>

<file path=xl/sharedStrings.xml><?xml version="1.0" encoding="utf-8"?>
<sst xmlns="http://schemas.openxmlformats.org/spreadsheetml/2006/main" count="1269" uniqueCount="374">
  <si>
    <t>General Fund</t>
  </si>
  <si>
    <t>Revenue &amp; Expenditures</t>
  </si>
  <si>
    <t>Revenue</t>
  </si>
  <si>
    <t>Administration Dept</t>
  </si>
  <si>
    <t>Tax Receipts</t>
  </si>
  <si>
    <t xml:space="preserve">511       </t>
  </si>
  <si>
    <t xml:space="preserve">4110                  </t>
  </si>
  <si>
    <t xml:space="preserve">Franchise/Right-Of-Way Fees   </t>
  </si>
  <si>
    <t>Total Tax Receipts</t>
  </si>
  <si>
    <t>Fees &amp; Permits</t>
  </si>
  <si>
    <t xml:space="preserve">4204                  </t>
  </si>
  <si>
    <t xml:space="preserve">Permits And Fees              </t>
  </si>
  <si>
    <t>Total Fees &amp; Permits</t>
  </si>
  <si>
    <t>Other Revenue</t>
  </si>
  <si>
    <t xml:space="preserve">4709                  </t>
  </si>
  <si>
    <t>Total Other Revenue</t>
  </si>
  <si>
    <t>Administration Dept Totals</t>
  </si>
  <si>
    <t>Code Enforcement Dept</t>
  </si>
  <si>
    <t xml:space="preserve">510       </t>
  </si>
  <si>
    <t>Code Enforcement Dept Totals</t>
  </si>
  <si>
    <t>Fire Dept</t>
  </si>
  <si>
    <t xml:space="preserve">514       </t>
  </si>
  <si>
    <t xml:space="preserve">4718                  </t>
  </si>
  <si>
    <t xml:space="preserve">Donations - Fire Department   </t>
  </si>
  <si>
    <t>Fire Dept Totals</t>
  </si>
  <si>
    <t>General Revenues</t>
  </si>
  <si>
    <t xml:space="preserve">400       </t>
  </si>
  <si>
    <t xml:space="preserve">4101                  </t>
  </si>
  <si>
    <t xml:space="preserve">Taxes - Current M &amp; O         </t>
  </si>
  <si>
    <t xml:space="preserve">4103                  </t>
  </si>
  <si>
    <t xml:space="preserve">Taxes - Delinquent M &amp; O      </t>
  </si>
  <si>
    <t xml:space="preserve">4104                  </t>
  </si>
  <si>
    <t xml:space="preserve">Taxes - Penalty/Int M &amp; O     </t>
  </si>
  <si>
    <t xml:space="preserve">4107                  </t>
  </si>
  <si>
    <t xml:space="preserve">Sales Tax Revenue             </t>
  </si>
  <si>
    <t xml:space="preserve">4108                  </t>
  </si>
  <si>
    <t xml:space="preserve">Street Improvement(Sales Tax) </t>
  </si>
  <si>
    <t xml:space="preserve">4300                  </t>
  </si>
  <si>
    <t xml:space="preserve">Fire Department Subsidy       </t>
  </si>
  <si>
    <t xml:space="preserve">4304                  </t>
  </si>
  <si>
    <t xml:space="preserve">Fire Department Grant         </t>
  </si>
  <si>
    <t>Fines and Forfeitures</t>
  </si>
  <si>
    <t xml:space="preserve">4400                  </t>
  </si>
  <si>
    <t xml:space="preserve">Court Fines                   </t>
  </si>
  <si>
    <t xml:space="preserve">4401                  </t>
  </si>
  <si>
    <t xml:space="preserve">Court Security Fee            </t>
  </si>
  <si>
    <t xml:space="preserve">4402                  </t>
  </si>
  <si>
    <t xml:space="preserve">Court Technology Fee          </t>
  </si>
  <si>
    <t xml:space="preserve">4404                  </t>
  </si>
  <si>
    <t xml:space="preserve">DPS Omni Fee                  </t>
  </si>
  <si>
    <t>Total Fines and Forfeitures</t>
  </si>
  <si>
    <t xml:space="preserve">4707                  </t>
  </si>
  <si>
    <t xml:space="preserve">Museum Donations &amp; Memorials  </t>
  </si>
  <si>
    <t xml:space="preserve">4712                  </t>
  </si>
  <si>
    <t xml:space="preserve">4725                  </t>
  </si>
  <si>
    <t xml:space="preserve">Museum Booth Rental           </t>
  </si>
  <si>
    <t xml:space="preserve">4729                  </t>
  </si>
  <si>
    <t xml:space="preserve">Museum Event Entry Fees       </t>
  </si>
  <si>
    <t>Transfers In</t>
  </si>
  <si>
    <t xml:space="preserve">4901                  </t>
  </si>
  <si>
    <t xml:space="preserve">Transfer In                   </t>
  </si>
  <si>
    <t>Total Transfers In</t>
  </si>
  <si>
    <t>General Revenues Totals</t>
  </si>
  <si>
    <t>Museum Dept</t>
  </si>
  <si>
    <t xml:space="preserve">519       </t>
  </si>
  <si>
    <t xml:space="preserve">Museum Gift Shop Sales                  </t>
  </si>
  <si>
    <t xml:space="preserve">4731                  </t>
  </si>
  <si>
    <t xml:space="preserve">Museum Car Show Donations     </t>
  </si>
  <si>
    <t>Museum Event Resale Items</t>
  </si>
  <si>
    <t>Museum Event Donations</t>
  </si>
  <si>
    <t>Museum Dept Totals</t>
  </si>
  <si>
    <t>Police Dept</t>
  </si>
  <si>
    <t xml:space="preserve">512       </t>
  </si>
  <si>
    <t>Police Dept Totals</t>
  </si>
  <si>
    <t>Total Revenue</t>
  </si>
  <si>
    <t>Expenses</t>
  </si>
  <si>
    <t xml:space="preserve">5101                  </t>
  </si>
  <si>
    <t xml:space="preserve">Salary/Wages                  </t>
  </si>
  <si>
    <t xml:space="preserve">5112                  </t>
  </si>
  <si>
    <t xml:space="preserve">Payroll Taxes                 </t>
  </si>
  <si>
    <t xml:space="preserve">5114                  </t>
  </si>
  <si>
    <t xml:space="preserve">Retirement (TMRS)             </t>
  </si>
  <si>
    <t xml:space="preserve">5115                  </t>
  </si>
  <si>
    <t xml:space="preserve">LTD, AD&amp;D &amp; Life Insurance    </t>
  </si>
  <si>
    <t xml:space="preserve">5118                  </t>
  </si>
  <si>
    <t xml:space="preserve">Workers Comp Insurance        </t>
  </si>
  <si>
    <t xml:space="preserve">5120                  </t>
  </si>
  <si>
    <t xml:space="preserve">Medical Insurance             </t>
  </si>
  <si>
    <t xml:space="preserve">5121                  </t>
  </si>
  <si>
    <t xml:space="preserve">Longevity                     </t>
  </si>
  <si>
    <t xml:space="preserve">5132                  </t>
  </si>
  <si>
    <t xml:space="preserve">Council Pay                   </t>
  </si>
  <si>
    <t xml:space="preserve">5142                  </t>
  </si>
  <si>
    <t xml:space="preserve">Car Allowance                 </t>
  </si>
  <si>
    <t>Cell Phone Allowance</t>
  </si>
  <si>
    <t>Contractual Services</t>
  </si>
  <si>
    <t xml:space="preserve">5202                  </t>
  </si>
  <si>
    <t xml:space="preserve">Contract Labor                </t>
  </si>
  <si>
    <t xml:space="preserve">5203                  </t>
  </si>
  <si>
    <t xml:space="preserve">Legal Fees                    </t>
  </si>
  <si>
    <t xml:space="preserve">5205                  </t>
  </si>
  <si>
    <t xml:space="preserve">Dues/Subscriptions            </t>
  </si>
  <si>
    <t xml:space="preserve">5206                  </t>
  </si>
  <si>
    <t xml:space="preserve">Appraisal District Fees       </t>
  </si>
  <si>
    <t xml:space="preserve">5207                  </t>
  </si>
  <si>
    <t xml:space="preserve">Audit                         </t>
  </si>
  <si>
    <t xml:space="preserve">5220                  </t>
  </si>
  <si>
    <t xml:space="preserve">Telephone/Communications      </t>
  </si>
  <si>
    <t xml:space="preserve">5221                  </t>
  </si>
  <si>
    <t xml:space="preserve">Senior Citizens Expense       </t>
  </si>
  <si>
    <t xml:space="preserve">5238                  </t>
  </si>
  <si>
    <t xml:space="preserve">Business Expense              </t>
  </si>
  <si>
    <t xml:space="preserve">5240                  </t>
  </si>
  <si>
    <t xml:space="preserve">Advertising/Public Notice     </t>
  </si>
  <si>
    <t xml:space="preserve">5246                  </t>
  </si>
  <si>
    <t xml:space="preserve">Insurance &amp; Bonds             </t>
  </si>
  <si>
    <t xml:space="preserve">5250                  </t>
  </si>
  <si>
    <t xml:space="preserve">Electricity                   </t>
  </si>
  <si>
    <t xml:space="preserve">5251                  </t>
  </si>
  <si>
    <t xml:space="preserve">Gas                           </t>
  </si>
  <si>
    <t xml:space="preserve">5254                  </t>
  </si>
  <si>
    <t xml:space="preserve">Postage/Freight               </t>
  </si>
  <si>
    <t xml:space="preserve">5256                  </t>
  </si>
  <si>
    <t xml:space="preserve">Printing Expense              </t>
  </si>
  <si>
    <t xml:space="preserve">5258                  </t>
  </si>
  <si>
    <t xml:space="preserve">Filing &amp; Recording            </t>
  </si>
  <si>
    <t xml:space="preserve">5263                  </t>
  </si>
  <si>
    <t xml:space="preserve">Equipment Rentals             </t>
  </si>
  <si>
    <t xml:space="preserve">5266                  </t>
  </si>
  <si>
    <t xml:space="preserve">EMS Expenses                  </t>
  </si>
  <si>
    <t xml:space="preserve">5270                  </t>
  </si>
  <si>
    <t xml:space="preserve">Tech Support                  </t>
  </si>
  <si>
    <t xml:space="preserve">5272                  </t>
  </si>
  <si>
    <t xml:space="preserve">Software Maint. Agreement     </t>
  </si>
  <si>
    <t xml:space="preserve">5282                  </t>
  </si>
  <si>
    <t xml:space="preserve">Travel/Training               </t>
  </si>
  <si>
    <t xml:space="preserve">5285                  </t>
  </si>
  <si>
    <t xml:space="preserve">Election Expense              </t>
  </si>
  <si>
    <t xml:space="preserve">5290                  </t>
  </si>
  <si>
    <t xml:space="preserve">Ambulance Subsidy             </t>
  </si>
  <si>
    <t>Total Contractual Services</t>
  </si>
  <si>
    <t>Supplies</t>
  </si>
  <si>
    <t xml:space="preserve">5301                  </t>
  </si>
  <si>
    <t xml:space="preserve">Repair &amp; Maint - Building     </t>
  </si>
  <si>
    <t xml:space="preserve">5303                  </t>
  </si>
  <si>
    <t xml:space="preserve">Repair &amp; Maint - Equipment    </t>
  </si>
  <si>
    <t xml:space="preserve">5308                  </t>
  </si>
  <si>
    <t xml:space="preserve">Repair &amp; Maint - Computers    </t>
  </si>
  <si>
    <t xml:space="preserve">5313                  </t>
  </si>
  <si>
    <t xml:space="preserve">Repair &amp; Maint - Office Equip </t>
  </si>
  <si>
    <t xml:space="preserve">5318                  </t>
  </si>
  <si>
    <t xml:space="preserve">Minor Tools &amp; Apparatus       </t>
  </si>
  <si>
    <t xml:space="preserve">5319                  </t>
  </si>
  <si>
    <t xml:space="preserve">Computer Software             </t>
  </si>
  <si>
    <t xml:space="preserve">5320                  </t>
  </si>
  <si>
    <t xml:space="preserve">Office Expense                </t>
  </si>
  <si>
    <t xml:space="preserve">5322                  </t>
  </si>
  <si>
    <t xml:space="preserve">Uniforms                      </t>
  </si>
  <si>
    <t xml:space="preserve">5351                  </t>
  </si>
  <si>
    <t xml:space="preserve">5375                  </t>
  </si>
  <si>
    <t xml:space="preserve">Supplies                      </t>
  </si>
  <si>
    <t>Total Supplies</t>
  </si>
  <si>
    <t>Animal Control Dept</t>
  </si>
  <si>
    <t xml:space="preserve">513       </t>
  </si>
  <si>
    <t xml:space="preserve">5102                  </t>
  </si>
  <si>
    <t xml:space="preserve">Overtime                      </t>
  </si>
  <si>
    <t xml:space="preserve">5200                  </t>
  </si>
  <si>
    <t xml:space="preserve">Employee Licenses             </t>
  </si>
  <si>
    <t xml:space="preserve">5275                  </t>
  </si>
  <si>
    <t xml:space="preserve">Testing                       </t>
  </si>
  <si>
    <t xml:space="preserve">5302                  </t>
  </si>
  <si>
    <t>Repair &amp; Maintenance- Vehicles</t>
  </si>
  <si>
    <t xml:space="preserve">5327                  </t>
  </si>
  <si>
    <t xml:space="preserve">Sheltered Animal Expense      </t>
  </si>
  <si>
    <t xml:space="preserve">Fuel                          </t>
  </si>
  <si>
    <t>Animal Control Dept Totals</t>
  </si>
  <si>
    <t>Court Dept</t>
  </si>
  <si>
    <t xml:space="preserve">518       </t>
  </si>
  <si>
    <t xml:space="preserve">5219                  </t>
  </si>
  <si>
    <t xml:space="preserve">Fees-State Court              </t>
  </si>
  <si>
    <t xml:space="preserve">5224                  </t>
  </si>
  <si>
    <t xml:space="preserve">Drug Testing                  </t>
  </si>
  <si>
    <t xml:space="preserve">5227                  </t>
  </si>
  <si>
    <t xml:space="preserve">Omnibase Fees                 </t>
  </si>
  <si>
    <t>Court Dept Totals</t>
  </si>
  <si>
    <t xml:space="preserve">5210                  </t>
  </si>
  <si>
    <t xml:space="preserve">Dispatch fees                 </t>
  </si>
  <si>
    <t xml:space="preserve">5309                  </t>
  </si>
  <si>
    <t>Repair &amp; Maint - CommunicEquip</t>
  </si>
  <si>
    <t xml:space="preserve">5315                  </t>
  </si>
  <si>
    <t xml:space="preserve">Repair &amp; Maint - Other Equip  </t>
  </si>
  <si>
    <t>Grant Expenses</t>
  </si>
  <si>
    <t>Capital Purchases</t>
  </si>
  <si>
    <t xml:space="preserve">5405                  </t>
  </si>
  <si>
    <t xml:space="preserve">Capital Expenditure           </t>
  </si>
  <si>
    <t>Total Capital Purchases</t>
  </si>
  <si>
    <t xml:space="preserve">5201                  </t>
  </si>
  <si>
    <t xml:space="preserve">Professional Fees             </t>
  </si>
  <si>
    <t xml:space="preserve">5300                  </t>
  </si>
  <si>
    <t>Event Supplies</t>
  </si>
  <si>
    <t>Parks &amp; Recreation Dept</t>
  </si>
  <si>
    <t xml:space="preserve">515       </t>
  </si>
  <si>
    <t>Parks &amp; Recreation Dept Totals</t>
  </si>
  <si>
    <t xml:space="preserve">Legal Fees </t>
  </si>
  <si>
    <t xml:space="preserve">5249                  </t>
  </si>
  <si>
    <t xml:space="preserve">Jail Fees                     </t>
  </si>
  <si>
    <t xml:space="preserve">5325                  </t>
  </si>
  <si>
    <t xml:space="preserve">Technology Upgrade            </t>
  </si>
  <si>
    <t xml:space="preserve">5360                  </t>
  </si>
  <si>
    <t xml:space="preserve">Ammunition                    </t>
  </si>
  <si>
    <t xml:space="preserve">5400                  </t>
  </si>
  <si>
    <t xml:space="preserve">Vehicle Payment               </t>
  </si>
  <si>
    <t>Streets Dept</t>
  </si>
  <si>
    <t xml:space="preserve">517       </t>
  </si>
  <si>
    <t xml:space="preserve">5311                  </t>
  </si>
  <si>
    <t xml:space="preserve">Repair &amp; Maint - Machinery    </t>
  </si>
  <si>
    <t xml:space="preserve">5341                  </t>
  </si>
  <si>
    <t xml:space="preserve">Repair &amp; Maint - Streets      </t>
  </si>
  <si>
    <t xml:space="preserve">5342                  </t>
  </si>
  <si>
    <t>Repair &amp; Maint - Traffic Signs</t>
  </si>
  <si>
    <t xml:space="preserve">5365                  </t>
  </si>
  <si>
    <t xml:space="preserve">Chemicals                     </t>
  </si>
  <si>
    <t xml:space="preserve">5370                  </t>
  </si>
  <si>
    <t xml:space="preserve">Street Improvement            </t>
  </si>
  <si>
    <t>Streets Dept Totals</t>
  </si>
  <si>
    <t>Revenue Less Expenditures</t>
  </si>
  <si>
    <t>Misc. Revenue</t>
  </si>
  <si>
    <r>
      <rPr>
        <sz val="8"/>
        <color rgb="FF000000"/>
        <rFont val="Tahoma"/>
        <family val="2"/>
      </rPr>
      <t>Gift Shop</t>
    </r>
    <r>
      <rPr>
        <sz val="8"/>
        <color indexed="8"/>
        <rFont val="Tahoma"/>
        <family val="2"/>
      </rPr>
      <t xml:space="preserve"> Resale items           </t>
    </r>
  </si>
  <si>
    <t>Personnel Services</t>
  </si>
  <si>
    <t>Total Personnel Services</t>
  </si>
  <si>
    <t>Collection Expense</t>
  </si>
  <si>
    <t>2018-2019 Fiscal Year</t>
  </si>
  <si>
    <t>Public Works Fund</t>
  </si>
  <si>
    <t>Recycle/Trash Dept</t>
  </si>
  <si>
    <t xml:space="preserve">531       </t>
  </si>
  <si>
    <t xml:space="preserve">4734                  </t>
  </si>
  <si>
    <t xml:space="preserve">Sale Of Recyclable Materials </t>
  </si>
  <si>
    <t>Charge for Service</t>
  </si>
  <si>
    <t xml:space="preserve">4802                  </t>
  </si>
  <si>
    <t xml:space="preserve">Collection Station Fees       </t>
  </si>
  <si>
    <t xml:space="preserve">4806                  </t>
  </si>
  <si>
    <t xml:space="preserve">Municipal Solid Waste Revenue </t>
  </si>
  <si>
    <t>Total Charge for Service</t>
  </si>
  <si>
    <t>Recycle/Trash Dept Totals</t>
  </si>
  <si>
    <t>Sewer Dept</t>
  </si>
  <si>
    <t xml:space="preserve">522       </t>
  </si>
  <si>
    <t xml:space="preserve">4812                  </t>
  </si>
  <si>
    <t xml:space="preserve">Sewer Revenue                 </t>
  </si>
  <si>
    <t>Sewer Dept Totals</t>
  </si>
  <si>
    <t>Water Dept</t>
  </si>
  <si>
    <t xml:space="preserve">521       </t>
  </si>
  <si>
    <t>Total Permits and Fees</t>
  </si>
  <si>
    <t xml:space="preserve">4700                  </t>
  </si>
  <si>
    <t>Uncollected Revenue</t>
  </si>
  <si>
    <t>*</t>
  </si>
  <si>
    <t xml:space="preserve">4701                  </t>
  </si>
  <si>
    <t xml:space="preserve">Texpool - Texstar Interest    </t>
  </si>
  <si>
    <t xml:space="preserve">4702                  </t>
  </si>
  <si>
    <t xml:space="preserve">Returned Check Fee            </t>
  </si>
  <si>
    <t xml:space="preserve">4719                  </t>
  </si>
  <si>
    <t>Reimbursement</t>
  </si>
  <si>
    <t xml:space="preserve">4736                  </t>
  </si>
  <si>
    <t>Park Contributions (Voluntary)</t>
  </si>
  <si>
    <t>Public Works Miscellaneous</t>
  </si>
  <si>
    <t xml:space="preserve">4208                  </t>
  </si>
  <si>
    <t xml:space="preserve">PUC Surcharge                 </t>
  </si>
  <si>
    <t xml:space="preserve">4210                  </t>
  </si>
  <si>
    <t>Customer Late Fee</t>
  </si>
  <si>
    <t>Total PW Miscellaneous</t>
  </si>
  <si>
    <t xml:space="preserve">4800                  </t>
  </si>
  <si>
    <t xml:space="preserve">Bulk Water Sales              </t>
  </si>
  <si>
    <t xml:space="preserve">4808                  </t>
  </si>
  <si>
    <t xml:space="preserve">Reconnect Fees                </t>
  </si>
  <si>
    <t xml:space="preserve">4816                  </t>
  </si>
  <si>
    <t xml:space="preserve">Water Revenue                 </t>
  </si>
  <si>
    <t xml:space="preserve">4818                  </t>
  </si>
  <si>
    <t xml:space="preserve">Water Taps                    </t>
  </si>
  <si>
    <t xml:space="preserve">4820                  </t>
  </si>
  <si>
    <t xml:space="preserve">Water Turn On Fee             </t>
  </si>
  <si>
    <t>Water Dept Totals</t>
  </si>
  <si>
    <t xml:space="preserve">5204                  </t>
  </si>
  <si>
    <t xml:space="preserve">MSW Contract Republic         </t>
  </si>
  <si>
    <t xml:space="preserve">5307                  </t>
  </si>
  <si>
    <t xml:space="preserve">Repair &amp; Maint - Lift Station </t>
  </si>
  <si>
    <t xml:space="preserve">5338                  </t>
  </si>
  <si>
    <t xml:space="preserve">Maint-Reservoirs &amp; Tanks      </t>
  </si>
  <si>
    <t xml:space="preserve">5339                  </t>
  </si>
  <si>
    <t xml:space="preserve">Repair &amp; Maint - Sewer System </t>
  </si>
  <si>
    <t xml:space="preserve">Maint-Wells, Pumps &amp; Rotors   </t>
  </si>
  <si>
    <t xml:space="preserve">5490                  </t>
  </si>
  <si>
    <t xml:space="preserve">Capital Improvement           </t>
  </si>
  <si>
    <t>Total Capital Improvement</t>
  </si>
  <si>
    <t xml:space="preserve">5213                  </t>
  </si>
  <si>
    <t xml:space="preserve">Fines &amp; Penalties             </t>
  </si>
  <si>
    <t xml:space="preserve">5214                  </t>
  </si>
  <si>
    <t xml:space="preserve">Permit Fees                   </t>
  </si>
  <si>
    <t xml:space="preserve">5232                  </t>
  </si>
  <si>
    <t xml:space="preserve">Water Royalty                 </t>
  </si>
  <si>
    <t xml:space="preserve">5236                  </t>
  </si>
  <si>
    <t xml:space="preserve">Regulatory Fees               </t>
  </si>
  <si>
    <t xml:space="preserve">5306                  </t>
  </si>
  <si>
    <t xml:space="preserve">Repair &amp; Maint - Hydrant      </t>
  </si>
  <si>
    <t xml:space="preserve">Repair &amp; Maint - Pump Station </t>
  </si>
  <si>
    <t xml:space="preserve">5316                  </t>
  </si>
  <si>
    <t xml:space="preserve">Medical Supplies              </t>
  </si>
  <si>
    <t xml:space="preserve">5340                  </t>
  </si>
  <si>
    <t xml:space="preserve">Repair &amp; Maint - Water Meter  </t>
  </si>
  <si>
    <t xml:space="preserve">5343                  </t>
  </si>
  <si>
    <t xml:space="preserve">Repair &amp; Maint - Well         </t>
  </si>
  <si>
    <t xml:space="preserve">5346                  </t>
  </si>
  <si>
    <t xml:space="preserve">Repair &amp; Maint - Water System </t>
  </si>
  <si>
    <t>Transfers Out</t>
  </si>
  <si>
    <t xml:space="preserve">5010                  </t>
  </si>
  <si>
    <t xml:space="preserve">Transfer to General Fund      </t>
  </si>
  <si>
    <t xml:space="preserve">5012                  </t>
  </si>
  <si>
    <t xml:space="preserve">Transfer to 2011 Bond Fund    </t>
  </si>
  <si>
    <t xml:space="preserve">5014                  </t>
  </si>
  <si>
    <t xml:space="preserve">Transfer to 2003 Bond         </t>
  </si>
  <si>
    <t>Total Transfers Out</t>
  </si>
  <si>
    <t>Revenue Less Expenditures**</t>
  </si>
  <si>
    <t>* Uncollected Revenue Amount = $29,553.20</t>
  </si>
  <si>
    <t>** $579,920.5 coming from Fund Balance</t>
  </si>
  <si>
    <t xml:space="preserve">Taxes - Debt Service I &amp; S    </t>
  </si>
  <si>
    <t xml:space="preserve">Taxes - Delinquent I &amp; S      </t>
  </si>
  <si>
    <t xml:space="preserve">Taxes - Penalty/Int I &amp; S     </t>
  </si>
  <si>
    <t xml:space="preserve">2003 C.O. Interest            </t>
  </si>
  <si>
    <t xml:space="preserve">2003 C.O. Late Interest       </t>
  </si>
  <si>
    <t xml:space="preserve">2003 C.O. Late Principle      </t>
  </si>
  <si>
    <t xml:space="preserve">2003 C.O. Principle           </t>
  </si>
  <si>
    <t xml:space="preserve">2011 C.O. Interest            </t>
  </si>
  <si>
    <t xml:space="preserve">2011 C.O. Late Interest       </t>
  </si>
  <si>
    <t xml:space="preserve">2011 C.O. Late Principle      </t>
  </si>
  <si>
    <t xml:space="preserve">2011 C.O. Principle           </t>
  </si>
  <si>
    <t xml:space="preserve">Bond Admin Fees               </t>
  </si>
  <si>
    <t xml:space="preserve">Bond Payment Interest         </t>
  </si>
  <si>
    <t xml:space="preserve">Bond Payment Principle        </t>
  </si>
  <si>
    <t>Debt Service</t>
  </si>
  <si>
    <t>Total Expenses</t>
  </si>
  <si>
    <t>Revenue Less Expenses</t>
  </si>
  <si>
    <t>Overall Summary</t>
  </si>
  <si>
    <t>2017-2018</t>
  </si>
  <si>
    <t>2018-2019</t>
  </si>
  <si>
    <t>Administration Totals</t>
  </si>
  <si>
    <t>Animal Control Totals</t>
  </si>
  <si>
    <t>Code Enforcement Totals</t>
  </si>
  <si>
    <t>Court Dept. Totals</t>
  </si>
  <si>
    <t>Fire Dept. Totals</t>
  </si>
  <si>
    <t>Museum Totals</t>
  </si>
  <si>
    <t>Parks &amp; Recreation Totals</t>
  </si>
  <si>
    <t>Police Totals</t>
  </si>
  <si>
    <t>Streets Totals</t>
  </si>
  <si>
    <t>Recycle/Trash Totals</t>
  </si>
  <si>
    <t>Sewer Totals</t>
  </si>
  <si>
    <t>Water Totals</t>
  </si>
  <si>
    <t>*2011 Bond Series Balance: $2,275,000.00</t>
  </si>
  <si>
    <t>*2003 Bond Series Balance: $2,595,000.00</t>
  </si>
  <si>
    <t>CITY OF FRITCH, TEXAS</t>
  </si>
  <si>
    <t>HUTCHINSON COUNTY</t>
  </si>
  <si>
    <t>Texas Local Government Code § 102.007 Notice</t>
  </si>
  <si>
    <t>This budget will raise more revenue from property taxes than last year’s budget by an amount of $6,317.64, which is a 1.34% increase from last year’s budget. The property tax revenue to be raised from new property added to the tax roll this year is $1,566.96.</t>
  </si>
  <si>
    <t>The record vote of each member of the Fritch City Council, by name, voting on the adoption of the budget is as follows: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</si>
  <si>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b/>
        <sz val="16"/>
        <color theme="1"/>
        <rFont val="Times New Roman"/>
        <family val="1"/>
      </rPr>
      <t>FOR: Mayor Dwight Kirksey, Mayor Pro Tem Richard Hein, Alderman Arlin Audrain, Alderman Billy Robbins, and Alderman Ruth DeRosa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</si>
  <si>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b/>
        <sz val="16"/>
        <color theme="1"/>
        <rFont val="Times New Roman"/>
        <family val="1"/>
      </rPr>
      <t>AGAINST: None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</si>
  <si>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b/>
        <sz val="16"/>
        <color theme="1"/>
        <rFont val="Times New Roman"/>
        <family val="1"/>
      </rPr>
      <t>PRESENT AND NOT VOTING: Alderman Tom Ray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</si>
  <si>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b/>
        <sz val="16"/>
        <color theme="1"/>
        <rFont val="Times New Roman"/>
        <family val="1"/>
      </rPr>
      <t>ABSENT: None</t>
    </r>
  </si>
  <si>
    <t>Comparison of preceding fiscal year and current fiscal year:</t>
  </si>
  <si>
    <t>Property Tax Rate</t>
  </si>
  <si>
    <t>Effective Tax Rate</t>
  </si>
  <si>
    <t>Rollback Tax Rate</t>
  </si>
  <si>
    <t>$1.133340*</t>
  </si>
  <si>
    <t>*Calculated Rollback Rates adjusted for sales tax collected to offset property taxes</t>
  </si>
  <si>
    <t>The total amount of Debt Obligation secured by property taxes for the City of Fritch is:</t>
  </si>
  <si>
    <t>$2,595,000 to BNY Mellon for 2003 Bond Series</t>
  </si>
  <si>
    <r>
      <t>$</t>
    </r>
    <r>
      <rPr>
        <u/>
        <sz val="14"/>
        <color theme="1"/>
        <rFont val="Times New Roman"/>
        <family val="1"/>
      </rPr>
      <t>2,275,000</t>
    </r>
    <r>
      <rPr>
        <sz val="14"/>
        <color theme="1"/>
        <rFont val="Times New Roman"/>
        <family val="1"/>
      </rPr>
      <t xml:space="preserve"> to Bank of Texas for 2011 Bond Series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</si>
</sst>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00_);[Red]\(&quot;$&quot;#,##0.0000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8"/>
      <color indexed="8"/>
      <name val="Tahoma"/>
      <family val="2"/>
    </font>
    <font>
      <b/>
      <sz val="8"/>
      <name val="Tahoma"/>
      <family val="2"/>
    </font>
    <font>
      <b/>
      <sz val="11"/>
      <color indexed="8"/>
      <name val="Tahoma"/>
      <family val="2"/>
    </font>
    <font>
      <sz val="10"/>
      <color indexed="8"/>
      <name val="Arial"/>
      <family val="2"/>
    </font>
    <font>
      <b/>
      <sz val="9"/>
      <color indexed="8"/>
      <name val="Tahoma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sz val="16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6"/>
      <color theme="1"/>
      <name val="Times New Roman"/>
      <family val="1"/>
    </font>
    <font>
      <u/>
      <sz val="16"/>
      <color theme="1"/>
      <name val="Times New Roman"/>
      <family val="1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164" fontId="6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0" fontId="9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7" fillId="0" borderId="3" xfId="1" applyNumberFormat="1" applyFont="1" applyBorder="1" applyAlignment="1">
      <alignment horizontal="righ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right" vertical="top" wrapText="1"/>
    </xf>
    <xf numFmtId="164" fontId="3" fillId="0" borderId="0" xfId="0" applyNumberFormat="1" applyFont="1" applyAlignment="1">
      <alignment horizontal="center" vertical="center" wrapText="1"/>
    </xf>
    <xf numFmtId="0" fontId="13" fillId="0" borderId="0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64" fontId="6" fillId="0" borderId="16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0" fillId="0" borderId="0" xfId="0" applyAlignment="1"/>
    <xf numFmtId="0" fontId="5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0" fillId="0" borderId="18" xfId="0" applyBorder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0" fillId="0" borderId="3" xfId="0" applyNumberFormat="1" applyBorder="1"/>
    <xf numFmtId="164" fontId="0" fillId="2" borderId="3" xfId="0" applyNumberFormat="1" applyFill="1" applyBorder="1"/>
    <xf numFmtId="0" fontId="0" fillId="2" borderId="3" xfId="0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8" fontId="17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5" fontId="17" fillId="0" borderId="0" xfId="0" applyNumberFormat="1" applyFont="1" applyAlignment="1">
      <alignment vertical="center"/>
    </xf>
    <xf numFmtId="165" fontId="17" fillId="0" borderId="0" xfId="0" applyNumberFormat="1" applyFont="1"/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6" fontId="23" fillId="0" borderId="0" xfId="1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top" wrapText="1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top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General Fund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C8-4AEA-9681-30F605066F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C8-4AEA-9681-30F605066F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C8-4AEA-9681-30F605066F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1C8-4AEA-9681-30F605066F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1C8-4AEA-9681-30F605066F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1C8-4AEA-9681-30F605066F7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1C8-4AEA-9681-30F605066F79}"/>
              </c:ext>
            </c:extLst>
          </c:dPt>
          <c:cat>
            <c:strRef>
              <c:f>[1]Sheet1!$A$3:$A$9</c:f>
              <c:strCache>
                <c:ptCount val="7"/>
                <c:pt idx="0">
                  <c:v>Franchise/Right-Of-Way Fees   </c:v>
                </c:pt>
                <c:pt idx="1">
                  <c:v>Permits And Fees              </c:v>
                </c:pt>
                <c:pt idx="2">
                  <c:v>Misc. Revenue</c:v>
                </c:pt>
                <c:pt idx="3">
                  <c:v>Fire Department   </c:v>
                </c:pt>
                <c:pt idx="4">
                  <c:v>Taxes</c:v>
                </c:pt>
                <c:pt idx="5">
                  <c:v>Court</c:v>
                </c:pt>
                <c:pt idx="6">
                  <c:v>Transfer In</c:v>
                </c:pt>
              </c:strCache>
            </c:strRef>
          </c:cat>
          <c:val>
            <c:numRef>
              <c:f>[1]Sheet1!$B$3:$B$9</c:f>
              <c:numCache>
                <c:formatCode>"$"#,##0.00</c:formatCode>
                <c:ptCount val="7"/>
                <c:pt idx="0">
                  <c:v>134000</c:v>
                </c:pt>
                <c:pt idx="1">
                  <c:v>80</c:v>
                </c:pt>
                <c:pt idx="2">
                  <c:v>5000</c:v>
                </c:pt>
                <c:pt idx="3">
                  <c:v>42500</c:v>
                </c:pt>
                <c:pt idx="4">
                  <c:v>474075.5</c:v>
                </c:pt>
                <c:pt idx="5">
                  <c:v>44875</c:v>
                </c:pt>
                <c:pt idx="6">
                  <c:v>442348.5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1C8-4AEA-9681-30F605066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97736220472441"/>
          <c:y val="0.81996331859175187"/>
          <c:w val="0.76604527559055113"/>
          <c:h val="0.16292438002154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615</xdr:row>
      <xdr:rowOff>38100</xdr:rowOff>
    </xdr:from>
    <xdr:to>
      <xdr:col>8</xdr:col>
      <xdr:colOff>69850</xdr:colOff>
      <xdr:row>638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037BA6-873F-49A7-A4B1-D19FC42BA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631</xdr:row>
      <xdr:rowOff>133350</xdr:rowOff>
    </xdr:from>
    <xdr:to>
      <xdr:col>4</xdr:col>
      <xdr:colOff>603250</xdr:colOff>
      <xdr:row>632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1B40493C-E913-478C-904A-B85742D348BF}"/>
            </a:ext>
          </a:extLst>
        </xdr:cNvPr>
        <xdr:cNvCxnSpPr/>
      </xdr:nvCxnSpPr>
      <xdr:spPr>
        <a:xfrm flipV="1">
          <a:off x="1403350" y="124923550"/>
          <a:ext cx="996950" cy="762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631</xdr:row>
      <xdr:rowOff>76200</xdr:rowOff>
    </xdr:from>
    <xdr:to>
      <xdr:col>2</xdr:col>
      <xdr:colOff>215900</xdr:colOff>
      <xdr:row>634</xdr:row>
      <xdr:rowOff>88900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E67BB82-CF7F-4E44-BB5C-27E8BA241380}"/>
            </a:ext>
          </a:extLst>
        </xdr:cNvPr>
        <xdr:cNvSpPr txBox="1"/>
      </xdr:nvSpPr>
      <xdr:spPr>
        <a:xfrm>
          <a:off x="774700" y="124866400"/>
          <a:ext cx="539750" cy="584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3.92%</a:t>
          </a:r>
        </a:p>
        <a:p>
          <a:r>
            <a:rPr lang="en-US" sz="1100"/>
            <a:t>Court</a:t>
          </a:r>
        </a:p>
      </xdr:txBody>
    </xdr:sp>
    <xdr:clientData/>
  </xdr:twoCellAnchor>
  <xdr:twoCellAnchor editAs="oneCell">
    <xdr:from>
      <xdr:col>1</xdr:col>
      <xdr:colOff>57150</xdr:colOff>
      <xdr:row>642</xdr:row>
      <xdr:rowOff>171450</xdr:rowOff>
    </xdr:from>
    <xdr:to>
      <xdr:col>8</xdr:col>
      <xdr:colOff>495789</xdr:colOff>
      <xdr:row>659</xdr:row>
      <xdr:rowOff>146050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91E525B-4261-4869-B65E-BFA06503E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150" y="127057150"/>
          <a:ext cx="6471139" cy="32131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662</xdr:row>
      <xdr:rowOff>139700</xdr:rowOff>
    </xdr:from>
    <xdr:to>
      <xdr:col>8</xdr:col>
      <xdr:colOff>404921</xdr:colOff>
      <xdr:row>679</xdr:row>
      <xdr:rowOff>39925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096FE1A-E4F1-4612-93D2-5BF8B6424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001" y="130835400"/>
          <a:ext cx="6437420" cy="31387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688</xdr:row>
      <xdr:rowOff>158750</xdr:rowOff>
    </xdr:from>
    <xdr:to>
      <xdr:col>8</xdr:col>
      <xdr:colOff>395281</xdr:colOff>
      <xdr:row>705</xdr:row>
      <xdr:rowOff>76504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20F5672-73E5-4CC1-B0D7-7FE7D5233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7001" y="135807450"/>
          <a:ext cx="6427780" cy="315625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707</xdr:row>
      <xdr:rowOff>184150</xdr:rowOff>
    </xdr:from>
    <xdr:to>
      <xdr:col>8</xdr:col>
      <xdr:colOff>352961</xdr:colOff>
      <xdr:row>724</xdr:row>
      <xdr:rowOff>94793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65461B4-E6BC-4B32-93D8-A44C6FCA8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001" y="139452350"/>
          <a:ext cx="6385460" cy="3149143"/>
        </a:xfrm>
        <a:prstGeom prst="rect">
          <a:avLst/>
        </a:prstGeom>
      </xdr:spPr>
    </xdr:pic>
    <xdr:clientData/>
  </xdr:twoCellAnchor>
  <xdr:twoCellAnchor editAs="oneCell">
    <xdr:from>
      <xdr:col>1</xdr:col>
      <xdr:colOff>44450</xdr:colOff>
      <xdr:row>731</xdr:row>
      <xdr:rowOff>47558</xdr:rowOff>
    </xdr:from>
    <xdr:to>
      <xdr:col>8</xdr:col>
      <xdr:colOff>387350</xdr:colOff>
      <xdr:row>751</xdr:row>
      <xdr:rowOff>69581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C2BE915-186A-4C0E-B3D6-D771C51D8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1450" y="143887758"/>
          <a:ext cx="6375400" cy="3832023"/>
        </a:xfrm>
        <a:prstGeom prst="rect">
          <a:avLst/>
        </a:prstGeom>
      </xdr:spPr>
    </xdr:pic>
    <xdr:clientData/>
  </xdr:twoCellAnchor>
  <xdr:twoCellAnchor>
    <xdr:from>
      <xdr:col>5</xdr:col>
      <xdr:colOff>787400</xdr:colOff>
      <xdr:row>649</xdr:row>
      <xdr:rowOff>101600</xdr:rowOff>
    </xdr:from>
    <xdr:to>
      <xdr:col>6</xdr:col>
      <xdr:colOff>647700</xdr:colOff>
      <xdr:row>653</xdr:row>
      <xdr:rowOff>57150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D84CFA3-42DD-47AD-8947-F798B069057F}"/>
            </a:ext>
          </a:extLst>
        </xdr:cNvPr>
        <xdr:cNvSpPr txBox="1"/>
      </xdr:nvSpPr>
      <xdr:spPr>
        <a:xfrm>
          <a:off x="3587750" y="128320800"/>
          <a:ext cx="863600" cy="717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51.96%</a:t>
          </a:r>
        </a:p>
        <a:p>
          <a:pPr algn="ctr"/>
          <a:r>
            <a:rPr lang="en-US" sz="1100"/>
            <a:t>Personnel</a:t>
          </a:r>
        </a:p>
        <a:p>
          <a:pPr algn="ctr"/>
          <a:r>
            <a:rPr lang="en-US" sz="1100"/>
            <a:t>Services</a:t>
          </a:r>
        </a:p>
      </xdr:txBody>
    </xdr:sp>
    <xdr:clientData/>
  </xdr:twoCellAnchor>
  <xdr:twoCellAnchor>
    <xdr:from>
      <xdr:col>4</xdr:col>
      <xdr:colOff>603250</xdr:colOff>
      <xdr:row>650</xdr:row>
      <xdr:rowOff>152400</xdr:rowOff>
    </xdr:from>
    <xdr:to>
      <xdr:col>5</xdr:col>
      <xdr:colOff>469900</xdr:colOff>
      <xdr:row>655</xdr:row>
      <xdr:rowOff>6350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8CCDE906-1030-462F-A237-319A30F3ABF5}"/>
            </a:ext>
          </a:extLst>
        </xdr:cNvPr>
        <xdr:cNvSpPr txBox="1"/>
      </xdr:nvSpPr>
      <xdr:spPr>
        <a:xfrm>
          <a:off x="2400300" y="128562100"/>
          <a:ext cx="86995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28.16%</a:t>
          </a:r>
        </a:p>
        <a:p>
          <a:pPr algn="ctr"/>
          <a:r>
            <a:rPr lang="en-US" sz="1100"/>
            <a:t>Contract.</a:t>
          </a:r>
        </a:p>
        <a:p>
          <a:pPr algn="ctr"/>
          <a:r>
            <a:rPr lang="en-US" sz="1100"/>
            <a:t>Services</a:t>
          </a:r>
        </a:p>
      </xdr:txBody>
    </xdr:sp>
    <xdr:clientData/>
  </xdr:twoCellAnchor>
  <xdr:twoCellAnchor>
    <xdr:from>
      <xdr:col>4</xdr:col>
      <xdr:colOff>781050</xdr:colOff>
      <xdr:row>647</xdr:row>
      <xdr:rowOff>95250</xdr:rowOff>
    </xdr:from>
    <xdr:to>
      <xdr:col>5</xdr:col>
      <xdr:colOff>476250</xdr:colOff>
      <xdr:row>650</xdr:row>
      <xdr:rowOff>146050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ADF06DF-4B58-47F3-BE16-3DAB37751A19}"/>
            </a:ext>
          </a:extLst>
        </xdr:cNvPr>
        <xdr:cNvSpPr txBox="1"/>
      </xdr:nvSpPr>
      <xdr:spPr>
        <a:xfrm>
          <a:off x="2578100" y="127933450"/>
          <a:ext cx="698500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17.19%</a:t>
          </a:r>
        </a:p>
        <a:p>
          <a:r>
            <a:rPr lang="en-US" sz="1100"/>
            <a:t>Supplies	</a:t>
          </a:r>
        </a:p>
      </xdr:txBody>
    </xdr:sp>
    <xdr:clientData/>
  </xdr:twoCellAnchor>
  <xdr:twoCellAnchor>
    <xdr:from>
      <xdr:col>5</xdr:col>
      <xdr:colOff>508000</xdr:colOff>
      <xdr:row>646</xdr:row>
      <xdr:rowOff>47625</xdr:rowOff>
    </xdr:from>
    <xdr:to>
      <xdr:col>6</xdr:col>
      <xdr:colOff>679450</xdr:colOff>
      <xdr:row>646</xdr:row>
      <xdr:rowOff>107950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A2D1493D-D80B-4ECE-9EA2-19541CAF3EC4}"/>
            </a:ext>
          </a:extLst>
        </xdr:cNvPr>
        <xdr:cNvCxnSpPr/>
      </xdr:nvCxnSpPr>
      <xdr:spPr>
        <a:xfrm flipH="1">
          <a:off x="3308350" y="127695325"/>
          <a:ext cx="1174750" cy="60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622300</xdr:colOff>
      <xdr:row>645</xdr:row>
      <xdr:rowOff>76200</xdr:rowOff>
    </xdr:from>
    <xdr:to>
      <xdr:col>6</xdr:col>
      <xdr:colOff>1403350</xdr:colOff>
      <xdr:row>648</xdr:row>
      <xdr:rowOff>139700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D9D7467-43BB-4A25-A266-2A75251431D9}"/>
            </a:ext>
          </a:extLst>
        </xdr:cNvPr>
        <xdr:cNvSpPr txBox="1"/>
      </xdr:nvSpPr>
      <xdr:spPr>
        <a:xfrm>
          <a:off x="4425950" y="127533400"/>
          <a:ext cx="781050" cy="63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2.68%</a:t>
          </a:r>
        </a:p>
        <a:p>
          <a:r>
            <a:rPr lang="en-US" sz="1100"/>
            <a:t>Capital</a:t>
          </a:r>
        </a:p>
        <a:p>
          <a:r>
            <a:rPr lang="en-US" sz="1100"/>
            <a:t>Purchases</a:t>
          </a:r>
        </a:p>
      </xdr:txBody>
    </xdr:sp>
    <xdr:clientData/>
  </xdr:twoCellAnchor>
  <xdr:twoCellAnchor>
    <xdr:from>
      <xdr:col>4</xdr:col>
      <xdr:colOff>742950</xdr:colOff>
      <xdr:row>670</xdr:row>
      <xdr:rowOff>38100</xdr:rowOff>
    </xdr:from>
    <xdr:to>
      <xdr:col>5</xdr:col>
      <xdr:colOff>450850</xdr:colOff>
      <xdr:row>673</xdr:row>
      <xdr:rowOff>63500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AA91CB9-F7AC-48A1-9BFD-E38E2A8115C5}"/>
            </a:ext>
          </a:extLst>
        </xdr:cNvPr>
        <xdr:cNvSpPr txBox="1"/>
      </xdr:nvSpPr>
      <xdr:spPr>
        <a:xfrm>
          <a:off x="2540000" y="132257800"/>
          <a:ext cx="711200" cy="59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bg1"/>
              </a:solidFill>
            </a:rPr>
            <a:t>45.81%</a:t>
          </a:r>
        </a:p>
        <a:p>
          <a:pPr algn="ctr"/>
          <a:r>
            <a:rPr lang="en-US" sz="1100">
              <a:solidFill>
                <a:schemeClr val="bg1"/>
              </a:solidFill>
            </a:rPr>
            <a:t>Police</a:t>
          </a:r>
          <a:r>
            <a:rPr lang="en-US" sz="1100"/>
            <a:t>	</a:t>
          </a:r>
        </a:p>
      </xdr:txBody>
    </xdr:sp>
    <xdr:clientData/>
  </xdr:twoCellAnchor>
  <xdr:twoCellAnchor>
    <xdr:from>
      <xdr:col>5</xdr:col>
      <xdr:colOff>749300</xdr:colOff>
      <xdr:row>667</xdr:row>
      <xdr:rowOff>127000</xdr:rowOff>
    </xdr:from>
    <xdr:to>
      <xdr:col>6</xdr:col>
      <xdr:colOff>457200</xdr:colOff>
      <xdr:row>670</xdr:row>
      <xdr:rowOff>12700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D111762-EFFC-497C-8FF1-344D5C921E8D}"/>
            </a:ext>
          </a:extLst>
        </xdr:cNvPr>
        <xdr:cNvSpPr txBox="1"/>
      </xdr:nvSpPr>
      <xdr:spPr>
        <a:xfrm>
          <a:off x="3549650" y="131775200"/>
          <a:ext cx="7112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bg1"/>
              </a:solidFill>
            </a:rPr>
            <a:t>28.29%</a:t>
          </a:r>
        </a:p>
        <a:p>
          <a:pPr algn="ctr"/>
          <a:r>
            <a:rPr lang="en-US" sz="1100">
              <a:solidFill>
                <a:schemeClr val="bg1"/>
              </a:solidFill>
            </a:rPr>
            <a:t>Admin</a:t>
          </a:r>
        </a:p>
      </xdr:txBody>
    </xdr:sp>
    <xdr:clientData/>
  </xdr:twoCellAnchor>
  <xdr:twoCellAnchor>
    <xdr:from>
      <xdr:col>6</xdr:col>
      <xdr:colOff>882650</xdr:colOff>
      <xdr:row>671</xdr:row>
      <xdr:rowOff>38100</xdr:rowOff>
    </xdr:from>
    <xdr:to>
      <xdr:col>8</xdr:col>
      <xdr:colOff>177800</xdr:colOff>
      <xdr:row>672</xdr:row>
      <xdr:rowOff>127000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87C4BA51-57F3-4BD3-8CE8-E97C1B5B168D}"/>
            </a:ext>
          </a:extLst>
        </xdr:cNvPr>
        <xdr:cNvSpPr txBox="1"/>
      </xdr:nvSpPr>
      <xdr:spPr>
        <a:xfrm>
          <a:off x="4686300" y="132448300"/>
          <a:ext cx="16510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8.49% Animal</a:t>
          </a:r>
          <a:r>
            <a:rPr lang="en-US" sz="1100" baseline="0"/>
            <a:t> Control</a:t>
          </a:r>
          <a:endParaRPr lang="en-US" sz="1100"/>
        </a:p>
      </xdr:txBody>
    </xdr:sp>
    <xdr:clientData/>
  </xdr:twoCellAnchor>
  <xdr:twoCellAnchor>
    <xdr:from>
      <xdr:col>6</xdr:col>
      <xdr:colOff>266700</xdr:colOff>
      <xdr:row>671</xdr:row>
      <xdr:rowOff>177800</xdr:rowOff>
    </xdr:from>
    <xdr:to>
      <xdr:col>6</xdr:col>
      <xdr:colOff>882650</xdr:colOff>
      <xdr:row>673</xdr:row>
      <xdr:rowOff>19050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CB6DD7CB-8E8C-4AA3-B97B-994428642D26}"/>
            </a:ext>
          </a:extLst>
        </xdr:cNvPr>
        <xdr:cNvCxnSpPr>
          <a:stCxn id="26" idx="1"/>
        </xdr:cNvCxnSpPr>
      </xdr:nvCxnSpPr>
      <xdr:spPr>
        <a:xfrm flipH="1">
          <a:off x="4070350" y="132588000"/>
          <a:ext cx="615950" cy="2222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990600</xdr:colOff>
      <xdr:row>673</xdr:row>
      <xdr:rowOff>171450</xdr:rowOff>
    </xdr:from>
    <xdr:to>
      <xdr:col>7</xdr:col>
      <xdr:colOff>793750</xdr:colOff>
      <xdr:row>674</xdr:row>
      <xdr:rowOff>171450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47FCF038-5985-4E03-99F3-35EB6BD2E56B}"/>
            </a:ext>
          </a:extLst>
        </xdr:cNvPr>
        <xdr:cNvSpPr txBox="1"/>
      </xdr:nvSpPr>
      <xdr:spPr>
        <a:xfrm>
          <a:off x="4794250" y="132962650"/>
          <a:ext cx="13017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7.8% Court</a:t>
          </a:r>
        </a:p>
      </xdr:txBody>
    </xdr:sp>
    <xdr:clientData/>
  </xdr:twoCellAnchor>
  <xdr:twoCellAnchor>
    <xdr:from>
      <xdr:col>6</xdr:col>
      <xdr:colOff>146050</xdr:colOff>
      <xdr:row>674</xdr:row>
      <xdr:rowOff>88900</xdr:rowOff>
    </xdr:from>
    <xdr:to>
      <xdr:col>6</xdr:col>
      <xdr:colOff>914400</xdr:colOff>
      <xdr:row>674</xdr:row>
      <xdr:rowOff>177800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97263CF0-530C-47D4-9E73-3EE0FE2BB398}"/>
            </a:ext>
          </a:extLst>
        </xdr:cNvPr>
        <xdr:cNvCxnSpPr/>
      </xdr:nvCxnSpPr>
      <xdr:spPr>
        <a:xfrm flipH="1">
          <a:off x="3949700" y="133070600"/>
          <a:ext cx="768350" cy="88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501650</xdr:colOff>
      <xdr:row>676</xdr:row>
      <xdr:rowOff>25400</xdr:rowOff>
    </xdr:from>
    <xdr:to>
      <xdr:col>7</xdr:col>
      <xdr:colOff>438150</xdr:colOff>
      <xdr:row>677</xdr:row>
      <xdr:rowOff>38100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CA537C6F-3DEE-418C-A6E6-5EFDEA1099F1}"/>
            </a:ext>
          </a:extLst>
        </xdr:cNvPr>
        <xdr:cNvSpPr txBox="1"/>
      </xdr:nvSpPr>
      <xdr:spPr>
        <a:xfrm>
          <a:off x="4305300" y="133388100"/>
          <a:ext cx="143510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1.13% Parks</a:t>
          </a:r>
        </a:p>
      </xdr:txBody>
    </xdr:sp>
    <xdr:clientData/>
  </xdr:twoCellAnchor>
  <xdr:twoCellAnchor>
    <xdr:from>
      <xdr:col>5</xdr:col>
      <xdr:colOff>844550</xdr:colOff>
      <xdr:row>676</xdr:row>
      <xdr:rowOff>44450</xdr:rowOff>
    </xdr:from>
    <xdr:to>
      <xdr:col>6</xdr:col>
      <xdr:colOff>501650</xdr:colOff>
      <xdr:row>676</xdr:row>
      <xdr:rowOff>127000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268BF24C-317C-42A9-8481-9E7AF5CC24B1}"/>
            </a:ext>
          </a:extLst>
        </xdr:cNvPr>
        <xdr:cNvCxnSpPr>
          <a:stCxn id="34" idx="1"/>
        </xdr:cNvCxnSpPr>
      </xdr:nvCxnSpPr>
      <xdr:spPr>
        <a:xfrm flipH="1" flipV="1">
          <a:off x="3644900" y="133407150"/>
          <a:ext cx="660400" cy="825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107950</xdr:colOff>
      <xdr:row>675</xdr:row>
      <xdr:rowOff>82550</xdr:rowOff>
    </xdr:from>
    <xdr:to>
      <xdr:col>4</xdr:col>
      <xdr:colOff>603250</xdr:colOff>
      <xdr:row>676</xdr:row>
      <xdr:rowOff>120650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7ECCE02D-369C-4829-834E-E48451EA53C5}"/>
            </a:ext>
          </a:extLst>
        </xdr:cNvPr>
        <xdr:cNvSpPr txBox="1"/>
      </xdr:nvSpPr>
      <xdr:spPr>
        <a:xfrm>
          <a:off x="1206500" y="133254750"/>
          <a:ext cx="1193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2.87% Museum</a:t>
          </a:r>
        </a:p>
      </xdr:txBody>
    </xdr:sp>
    <xdr:clientData/>
  </xdr:twoCellAnchor>
  <xdr:twoCellAnchor>
    <xdr:from>
      <xdr:col>4</xdr:col>
      <xdr:colOff>463550</xdr:colOff>
      <xdr:row>676</xdr:row>
      <xdr:rowOff>25400</xdr:rowOff>
    </xdr:from>
    <xdr:to>
      <xdr:col>5</xdr:col>
      <xdr:colOff>736600</xdr:colOff>
      <xdr:row>676</xdr:row>
      <xdr:rowOff>88900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B740C128-7751-4458-80D0-D93A67B50D0C}"/>
            </a:ext>
          </a:extLst>
        </xdr:cNvPr>
        <xdr:cNvCxnSpPr/>
      </xdr:nvCxnSpPr>
      <xdr:spPr>
        <a:xfrm>
          <a:off x="2260600" y="133388100"/>
          <a:ext cx="1276350" cy="635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127000</xdr:colOff>
      <xdr:row>665</xdr:row>
      <xdr:rowOff>133350</xdr:rowOff>
    </xdr:from>
    <xdr:to>
      <xdr:col>4</xdr:col>
      <xdr:colOff>558800</xdr:colOff>
      <xdr:row>667</xdr:row>
      <xdr:rowOff>25400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DCD7A2A-D3B7-4113-B97C-16290CAE68E3}"/>
            </a:ext>
          </a:extLst>
        </xdr:cNvPr>
        <xdr:cNvSpPr txBox="1"/>
      </xdr:nvSpPr>
      <xdr:spPr>
        <a:xfrm>
          <a:off x="1225550" y="131400550"/>
          <a:ext cx="113030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5.47%</a:t>
          </a:r>
          <a:r>
            <a:rPr lang="en-US" sz="1100" baseline="0"/>
            <a:t> Streets</a:t>
          </a:r>
          <a:endParaRPr lang="en-US" sz="1100"/>
        </a:p>
      </xdr:txBody>
    </xdr:sp>
    <xdr:clientData/>
  </xdr:twoCellAnchor>
  <xdr:twoCellAnchor>
    <xdr:from>
      <xdr:col>4</xdr:col>
      <xdr:colOff>368300</xdr:colOff>
      <xdr:row>666</xdr:row>
      <xdr:rowOff>69850</xdr:rowOff>
    </xdr:from>
    <xdr:to>
      <xdr:col>5</xdr:col>
      <xdr:colOff>444500</xdr:colOff>
      <xdr:row>666</xdr:row>
      <xdr:rowOff>69851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3ACC57E-249D-414B-B172-D416178FF5D5}"/>
            </a:ext>
          </a:extLst>
        </xdr:cNvPr>
        <xdr:cNvCxnSpPr/>
      </xdr:nvCxnSpPr>
      <xdr:spPr>
        <a:xfrm>
          <a:off x="2165350" y="131527550"/>
          <a:ext cx="10795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831850</xdr:colOff>
      <xdr:row>695</xdr:row>
      <xdr:rowOff>6350</xdr:rowOff>
    </xdr:from>
    <xdr:to>
      <xdr:col>6</xdr:col>
      <xdr:colOff>755650</xdr:colOff>
      <xdr:row>697</xdr:row>
      <xdr:rowOff>133350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71CB9520-61EE-4E69-ACDB-BCDFF2E25BF1}"/>
            </a:ext>
          </a:extLst>
        </xdr:cNvPr>
        <xdr:cNvSpPr txBox="1"/>
      </xdr:nvSpPr>
      <xdr:spPr>
        <a:xfrm>
          <a:off x="3632200" y="136988550"/>
          <a:ext cx="9271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40.31%</a:t>
          </a:r>
        </a:p>
        <a:p>
          <a:r>
            <a:rPr lang="en-US" sz="1100"/>
            <a:t>Admin</a:t>
          </a:r>
        </a:p>
      </xdr:txBody>
    </xdr:sp>
    <xdr:clientData/>
  </xdr:twoCellAnchor>
  <xdr:twoCellAnchor>
    <xdr:from>
      <xdr:col>6</xdr:col>
      <xdr:colOff>800100</xdr:colOff>
      <xdr:row>700</xdr:row>
      <xdr:rowOff>6350</xdr:rowOff>
    </xdr:from>
    <xdr:to>
      <xdr:col>7</xdr:col>
      <xdr:colOff>723900</xdr:colOff>
      <xdr:row>701</xdr:row>
      <xdr:rowOff>76200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C8B884EC-9A66-4208-B847-AE39A4264136}"/>
            </a:ext>
          </a:extLst>
        </xdr:cNvPr>
        <xdr:cNvSpPr txBox="1"/>
      </xdr:nvSpPr>
      <xdr:spPr>
        <a:xfrm>
          <a:off x="4603750" y="137941050"/>
          <a:ext cx="142240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1.28% Animal Control</a:t>
          </a:r>
        </a:p>
      </xdr:txBody>
    </xdr:sp>
    <xdr:clientData/>
  </xdr:twoCellAnchor>
  <xdr:twoCellAnchor>
    <xdr:from>
      <xdr:col>6</xdr:col>
      <xdr:colOff>127000</xdr:colOff>
      <xdr:row>700</xdr:row>
      <xdr:rowOff>136525</xdr:rowOff>
    </xdr:from>
    <xdr:to>
      <xdr:col>6</xdr:col>
      <xdr:colOff>800100</xdr:colOff>
      <xdr:row>701</xdr:row>
      <xdr:rowOff>146050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A0ED8C45-16E8-4494-96F6-290356CAE872}"/>
            </a:ext>
          </a:extLst>
        </xdr:cNvPr>
        <xdr:cNvCxnSpPr>
          <a:stCxn id="46" idx="1"/>
        </xdr:cNvCxnSpPr>
      </xdr:nvCxnSpPr>
      <xdr:spPr>
        <a:xfrm flipH="1">
          <a:off x="3930650" y="138071225"/>
          <a:ext cx="67310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850900</xdr:colOff>
      <xdr:row>701</xdr:row>
      <xdr:rowOff>184150</xdr:rowOff>
    </xdr:from>
    <xdr:to>
      <xdr:col>7</xdr:col>
      <xdr:colOff>736600</xdr:colOff>
      <xdr:row>703</xdr:row>
      <xdr:rowOff>107950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EDE7926-46BA-4E2F-AD8C-9C40CBCBE697}"/>
            </a:ext>
          </a:extLst>
        </xdr:cNvPr>
        <xdr:cNvSpPr txBox="1"/>
      </xdr:nvSpPr>
      <xdr:spPr>
        <a:xfrm>
          <a:off x="4654550" y="138309350"/>
          <a:ext cx="13843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6.55% Court</a:t>
          </a:r>
        </a:p>
      </xdr:txBody>
    </xdr:sp>
    <xdr:clientData/>
  </xdr:twoCellAnchor>
  <xdr:twoCellAnchor>
    <xdr:from>
      <xdr:col>5</xdr:col>
      <xdr:colOff>882650</xdr:colOff>
      <xdr:row>702</xdr:row>
      <xdr:rowOff>50800</xdr:rowOff>
    </xdr:from>
    <xdr:to>
      <xdr:col>6</xdr:col>
      <xdr:colOff>850900</xdr:colOff>
      <xdr:row>702</xdr:row>
      <xdr:rowOff>146050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62F5C949-8529-4AB5-84A1-5D7FD6B724BD}"/>
            </a:ext>
          </a:extLst>
        </xdr:cNvPr>
        <xdr:cNvCxnSpPr>
          <a:stCxn id="49" idx="1"/>
        </xdr:cNvCxnSpPr>
      </xdr:nvCxnSpPr>
      <xdr:spPr>
        <a:xfrm flipH="1" flipV="1">
          <a:off x="3683000" y="138366500"/>
          <a:ext cx="971550" cy="952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702</xdr:row>
      <xdr:rowOff>82550</xdr:rowOff>
    </xdr:from>
    <xdr:to>
      <xdr:col>4</xdr:col>
      <xdr:colOff>952500</xdr:colOff>
      <xdr:row>704</xdr:row>
      <xdr:rowOff>114300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77F0AB9C-2193-4164-8AA4-0E4FCB1CFDC3}"/>
            </a:ext>
          </a:extLst>
        </xdr:cNvPr>
        <xdr:cNvSpPr txBox="1"/>
      </xdr:nvSpPr>
      <xdr:spPr>
        <a:xfrm>
          <a:off x="1682750" y="138398250"/>
          <a:ext cx="106680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10.7% Fire</a:t>
          </a:r>
        </a:p>
      </xdr:txBody>
    </xdr:sp>
    <xdr:clientData/>
  </xdr:twoCellAnchor>
  <xdr:twoCellAnchor>
    <xdr:from>
      <xdr:col>4</xdr:col>
      <xdr:colOff>679450</xdr:colOff>
      <xdr:row>701</xdr:row>
      <xdr:rowOff>177800</xdr:rowOff>
    </xdr:from>
    <xdr:to>
      <xdr:col>5</xdr:col>
      <xdr:colOff>273050</xdr:colOff>
      <xdr:row>703</xdr:row>
      <xdr:rowOff>25400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8E34B636-5351-4E3D-A14D-4BE73AADE752}"/>
            </a:ext>
          </a:extLst>
        </xdr:cNvPr>
        <xdr:cNvCxnSpPr/>
      </xdr:nvCxnSpPr>
      <xdr:spPr>
        <a:xfrm flipV="1">
          <a:off x="2476500" y="138303000"/>
          <a:ext cx="596900" cy="2286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431800</xdr:colOff>
      <xdr:row>696</xdr:row>
      <xdr:rowOff>19050</xdr:rowOff>
    </xdr:from>
    <xdr:to>
      <xdr:col>5</xdr:col>
      <xdr:colOff>311150</xdr:colOff>
      <xdr:row>698</xdr:row>
      <xdr:rowOff>101600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7D683FA2-20B6-45BC-BA40-FB8F0923A20C}"/>
            </a:ext>
          </a:extLst>
        </xdr:cNvPr>
        <xdr:cNvSpPr txBox="1"/>
      </xdr:nvSpPr>
      <xdr:spPr>
        <a:xfrm>
          <a:off x="2228850" y="137191750"/>
          <a:ext cx="882650" cy="463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bg1"/>
              </a:solidFill>
            </a:rPr>
            <a:t>24.31% Police</a:t>
          </a:r>
        </a:p>
      </xdr:txBody>
    </xdr:sp>
    <xdr:clientData/>
  </xdr:twoCellAnchor>
  <xdr:twoCellAnchor>
    <xdr:from>
      <xdr:col>4</xdr:col>
      <xdr:colOff>787400</xdr:colOff>
      <xdr:row>692</xdr:row>
      <xdr:rowOff>25400</xdr:rowOff>
    </xdr:from>
    <xdr:to>
      <xdr:col>5</xdr:col>
      <xdr:colOff>673100</xdr:colOff>
      <xdr:row>694</xdr:row>
      <xdr:rowOff>171450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8DCF265E-C42F-44F4-B0EA-B8A7E095F71B}"/>
            </a:ext>
          </a:extLst>
        </xdr:cNvPr>
        <xdr:cNvSpPr txBox="1"/>
      </xdr:nvSpPr>
      <xdr:spPr>
        <a:xfrm>
          <a:off x="2584450" y="136436100"/>
          <a:ext cx="889000" cy="527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bg1"/>
              </a:solidFill>
            </a:rPr>
            <a:t>14.06% Streets</a:t>
          </a:r>
        </a:p>
      </xdr:txBody>
    </xdr:sp>
    <xdr:clientData/>
  </xdr:twoCellAnchor>
  <xdr:twoCellAnchor>
    <xdr:from>
      <xdr:col>2</xdr:col>
      <xdr:colOff>279400</xdr:colOff>
      <xdr:row>699</xdr:row>
      <xdr:rowOff>95250</xdr:rowOff>
    </xdr:from>
    <xdr:to>
      <xdr:col>4</xdr:col>
      <xdr:colOff>279400</xdr:colOff>
      <xdr:row>701</xdr:row>
      <xdr:rowOff>171450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EF7F9229-D492-4C39-AE9D-840E62C698B4}"/>
            </a:ext>
          </a:extLst>
        </xdr:cNvPr>
        <xdr:cNvSpPr txBox="1"/>
      </xdr:nvSpPr>
      <xdr:spPr>
        <a:xfrm>
          <a:off x="1377950" y="137839450"/>
          <a:ext cx="6985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2.39% Museum</a:t>
          </a:r>
        </a:p>
      </xdr:txBody>
    </xdr:sp>
    <xdr:clientData/>
  </xdr:twoCellAnchor>
  <xdr:twoCellAnchor>
    <xdr:from>
      <xdr:col>4</xdr:col>
      <xdr:colOff>279400</xdr:colOff>
      <xdr:row>700</xdr:row>
      <xdr:rowOff>133350</xdr:rowOff>
    </xdr:from>
    <xdr:to>
      <xdr:col>4</xdr:col>
      <xdr:colOff>965200</xdr:colOff>
      <xdr:row>701</xdr:row>
      <xdr:rowOff>101600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930A27F3-A78C-4703-9CF1-1FBF9DAA1750}"/>
            </a:ext>
          </a:extLst>
        </xdr:cNvPr>
        <xdr:cNvCxnSpPr>
          <a:stCxn id="57" idx="3"/>
        </xdr:cNvCxnSpPr>
      </xdr:nvCxnSpPr>
      <xdr:spPr>
        <a:xfrm>
          <a:off x="2076450" y="138068050"/>
          <a:ext cx="685800" cy="1587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713</xdr:row>
      <xdr:rowOff>44450</xdr:rowOff>
    </xdr:from>
    <xdr:to>
      <xdr:col>5</xdr:col>
      <xdr:colOff>514350</xdr:colOff>
      <xdr:row>715</xdr:row>
      <xdr:rowOff>146050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C7BED839-C332-44D2-AB29-E722D877BB69}"/>
            </a:ext>
          </a:extLst>
        </xdr:cNvPr>
        <xdr:cNvSpPr txBox="1"/>
      </xdr:nvSpPr>
      <xdr:spPr>
        <a:xfrm>
          <a:off x="2292350" y="140455650"/>
          <a:ext cx="1022350" cy="482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bg1"/>
              </a:solidFill>
            </a:rPr>
            <a:t>34.81% Streets</a:t>
          </a:r>
        </a:p>
      </xdr:txBody>
    </xdr:sp>
    <xdr:clientData/>
  </xdr:twoCellAnchor>
  <xdr:twoCellAnchor>
    <xdr:from>
      <xdr:col>4</xdr:col>
      <xdr:colOff>850900</xdr:colOff>
      <xdr:row>718</xdr:row>
      <xdr:rowOff>139700</xdr:rowOff>
    </xdr:from>
    <xdr:to>
      <xdr:col>5</xdr:col>
      <xdr:colOff>869950</xdr:colOff>
      <xdr:row>721</xdr:row>
      <xdr:rowOff>152400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5F49F62C-1488-4D09-88D2-E829D5252DCE}"/>
            </a:ext>
          </a:extLst>
        </xdr:cNvPr>
        <xdr:cNvSpPr txBox="1"/>
      </xdr:nvSpPr>
      <xdr:spPr>
        <a:xfrm>
          <a:off x="2647950" y="141503400"/>
          <a:ext cx="1022350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bg1"/>
              </a:solidFill>
            </a:rPr>
            <a:t>21.98% </a:t>
          </a:r>
        </a:p>
        <a:p>
          <a:pPr algn="ctr"/>
          <a:r>
            <a:rPr lang="en-US" sz="1100">
              <a:solidFill>
                <a:schemeClr val="bg1"/>
              </a:solidFill>
            </a:rPr>
            <a:t>Police</a:t>
          </a:r>
        </a:p>
      </xdr:txBody>
    </xdr:sp>
    <xdr:clientData/>
  </xdr:twoCellAnchor>
  <xdr:twoCellAnchor>
    <xdr:from>
      <xdr:col>5</xdr:col>
      <xdr:colOff>698500</xdr:colOff>
      <xdr:row>715</xdr:row>
      <xdr:rowOff>146050</xdr:rowOff>
    </xdr:from>
    <xdr:to>
      <xdr:col>6</xdr:col>
      <xdr:colOff>692150</xdr:colOff>
      <xdr:row>718</xdr:row>
      <xdr:rowOff>63500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D2BE1A48-5A47-4436-BE4A-D4A35C1C95C7}"/>
            </a:ext>
          </a:extLst>
        </xdr:cNvPr>
        <xdr:cNvSpPr txBox="1"/>
      </xdr:nvSpPr>
      <xdr:spPr>
        <a:xfrm>
          <a:off x="3498850" y="140938250"/>
          <a:ext cx="996950" cy="488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21.7%</a:t>
          </a:r>
        </a:p>
        <a:p>
          <a:pPr algn="ctr"/>
          <a:r>
            <a:rPr lang="en-US" sz="1100"/>
            <a:t>Fire</a:t>
          </a:r>
        </a:p>
      </xdr:txBody>
    </xdr:sp>
    <xdr:clientData/>
  </xdr:twoCellAnchor>
  <xdr:twoCellAnchor>
    <xdr:from>
      <xdr:col>5</xdr:col>
      <xdr:colOff>393700</xdr:colOff>
      <xdr:row>711</xdr:row>
      <xdr:rowOff>101600</xdr:rowOff>
    </xdr:from>
    <xdr:to>
      <xdr:col>6</xdr:col>
      <xdr:colOff>317500</xdr:colOff>
      <xdr:row>714</xdr:row>
      <xdr:rowOff>50800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8B31A49D-0DFD-4D4F-9888-6AC87DE2E007}"/>
            </a:ext>
          </a:extLst>
        </xdr:cNvPr>
        <xdr:cNvSpPr txBox="1"/>
      </xdr:nvSpPr>
      <xdr:spPr>
        <a:xfrm>
          <a:off x="3194050" y="140131800"/>
          <a:ext cx="92710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bg1"/>
              </a:solidFill>
            </a:rPr>
            <a:t>14.36%</a:t>
          </a:r>
        </a:p>
        <a:p>
          <a:pPr algn="ctr"/>
          <a:r>
            <a:rPr lang="en-US" sz="1100">
              <a:solidFill>
                <a:schemeClr val="bg1"/>
              </a:solidFill>
            </a:rPr>
            <a:t>Admin</a:t>
          </a:r>
        </a:p>
      </xdr:txBody>
    </xdr:sp>
    <xdr:clientData/>
  </xdr:twoCellAnchor>
  <xdr:twoCellAnchor>
    <xdr:from>
      <xdr:col>6</xdr:col>
      <xdr:colOff>628650</xdr:colOff>
      <xdr:row>709</xdr:row>
      <xdr:rowOff>95250</xdr:rowOff>
    </xdr:from>
    <xdr:to>
      <xdr:col>7</xdr:col>
      <xdr:colOff>571500</xdr:colOff>
      <xdr:row>711</xdr:row>
      <xdr:rowOff>6350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D0B32766-DE37-4FC7-AFAD-AA0518842F2C}"/>
            </a:ext>
          </a:extLst>
        </xdr:cNvPr>
        <xdr:cNvSpPr txBox="1"/>
      </xdr:nvSpPr>
      <xdr:spPr>
        <a:xfrm>
          <a:off x="4432300" y="139744450"/>
          <a:ext cx="14414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2.13% Animal Control</a:t>
          </a:r>
        </a:p>
      </xdr:txBody>
    </xdr:sp>
    <xdr:clientData/>
  </xdr:twoCellAnchor>
  <xdr:twoCellAnchor>
    <xdr:from>
      <xdr:col>6</xdr:col>
      <xdr:colOff>349250</xdr:colOff>
      <xdr:row>710</xdr:row>
      <xdr:rowOff>127000</xdr:rowOff>
    </xdr:from>
    <xdr:to>
      <xdr:col>6</xdr:col>
      <xdr:colOff>800100</xdr:colOff>
      <xdr:row>713</xdr:row>
      <xdr:rowOff>63500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A227C3A9-6DF9-45EB-984A-5F86EB8462A1}"/>
            </a:ext>
          </a:extLst>
        </xdr:cNvPr>
        <xdr:cNvCxnSpPr/>
      </xdr:nvCxnSpPr>
      <xdr:spPr>
        <a:xfrm flipH="1">
          <a:off x="4152900" y="139966700"/>
          <a:ext cx="450850" cy="508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1162050</xdr:colOff>
      <xdr:row>711</xdr:row>
      <xdr:rowOff>158750</xdr:rowOff>
    </xdr:from>
    <xdr:to>
      <xdr:col>8</xdr:col>
      <xdr:colOff>146050</xdr:colOff>
      <xdr:row>713</xdr:row>
      <xdr:rowOff>165100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5A001638-77C9-45A0-AA32-F11CE90B095A}"/>
            </a:ext>
          </a:extLst>
        </xdr:cNvPr>
        <xdr:cNvSpPr txBox="1"/>
      </xdr:nvSpPr>
      <xdr:spPr>
        <a:xfrm>
          <a:off x="4965700" y="140188950"/>
          <a:ext cx="1339850" cy="38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1.22% Court</a:t>
          </a:r>
        </a:p>
      </xdr:txBody>
    </xdr:sp>
    <xdr:clientData/>
  </xdr:twoCellAnchor>
  <xdr:twoCellAnchor>
    <xdr:from>
      <xdr:col>6</xdr:col>
      <xdr:colOff>482600</xdr:colOff>
      <xdr:row>712</xdr:row>
      <xdr:rowOff>161925</xdr:rowOff>
    </xdr:from>
    <xdr:to>
      <xdr:col>6</xdr:col>
      <xdr:colOff>1162050</xdr:colOff>
      <xdr:row>713</xdr:row>
      <xdr:rowOff>120650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B8E5622A-E2D6-4097-869E-8C913A983B7D}"/>
            </a:ext>
          </a:extLst>
        </xdr:cNvPr>
        <xdr:cNvCxnSpPr>
          <a:stCxn id="68" idx="1"/>
        </xdr:cNvCxnSpPr>
      </xdr:nvCxnSpPr>
      <xdr:spPr>
        <a:xfrm flipH="1">
          <a:off x="4286250" y="140382625"/>
          <a:ext cx="679450" cy="149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933450</xdr:colOff>
      <xdr:row>719</xdr:row>
      <xdr:rowOff>171450</xdr:rowOff>
    </xdr:from>
    <xdr:to>
      <xdr:col>7</xdr:col>
      <xdr:colOff>800100</xdr:colOff>
      <xdr:row>721</xdr:row>
      <xdr:rowOff>158750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D1C1BFC9-6386-4CC7-820B-D17FCD7335AE}"/>
            </a:ext>
          </a:extLst>
        </xdr:cNvPr>
        <xdr:cNvSpPr txBox="1"/>
      </xdr:nvSpPr>
      <xdr:spPr>
        <a:xfrm>
          <a:off x="4737100" y="141725650"/>
          <a:ext cx="136525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3.61% Museum</a:t>
          </a:r>
        </a:p>
      </xdr:txBody>
    </xdr:sp>
    <xdr:clientData/>
  </xdr:twoCellAnchor>
  <xdr:twoCellAnchor>
    <xdr:from>
      <xdr:col>6</xdr:col>
      <xdr:colOff>57150</xdr:colOff>
      <xdr:row>720</xdr:row>
      <xdr:rowOff>165100</xdr:rowOff>
    </xdr:from>
    <xdr:to>
      <xdr:col>6</xdr:col>
      <xdr:colOff>933450</xdr:colOff>
      <xdr:row>721</xdr:row>
      <xdr:rowOff>6350</xdr:rowOff>
    </xdr:to>
    <xdr:cxnSp macro="">
      <xdr:nvCxnSpPr>
        <xdr:cNvPr id="73" name="Straight Arrow Connector 72">
          <a:extLst>
            <a:ext uri="{FF2B5EF4-FFF2-40B4-BE49-F238E27FC236}">
              <a16:creationId xmlns:a16="http://schemas.microsoft.com/office/drawing/2014/main" id="{DCC87F35-F52A-4B24-826D-3CC5E9635AB5}"/>
            </a:ext>
          </a:extLst>
        </xdr:cNvPr>
        <xdr:cNvCxnSpPr>
          <a:stCxn id="71" idx="1"/>
        </xdr:cNvCxnSpPr>
      </xdr:nvCxnSpPr>
      <xdr:spPr>
        <a:xfrm flipH="1">
          <a:off x="3860800" y="141909800"/>
          <a:ext cx="876300" cy="317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739</xdr:row>
      <xdr:rowOff>158750</xdr:rowOff>
    </xdr:from>
    <xdr:to>
      <xdr:col>6</xdr:col>
      <xdr:colOff>736600</xdr:colOff>
      <xdr:row>743</xdr:row>
      <xdr:rowOff>25400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494F7348-1417-4575-A915-A532ECA58948}"/>
            </a:ext>
          </a:extLst>
        </xdr:cNvPr>
        <xdr:cNvSpPr txBox="1"/>
      </xdr:nvSpPr>
      <xdr:spPr>
        <a:xfrm>
          <a:off x="3409950" y="145522950"/>
          <a:ext cx="113030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65.10%</a:t>
          </a:r>
        </a:p>
        <a:p>
          <a:pPr algn="ctr"/>
          <a:r>
            <a:rPr lang="en-US" sz="1100"/>
            <a:t>Animal</a:t>
          </a:r>
        </a:p>
        <a:p>
          <a:pPr algn="ctr"/>
          <a:r>
            <a:rPr lang="en-US" sz="1100"/>
            <a:t>Control</a:t>
          </a:r>
        </a:p>
      </xdr:txBody>
    </xdr:sp>
    <xdr:clientData/>
  </xdr:twoCellAnchor>
  <xdr:twoCellAnchor>
    <xdr:from>
      <xdr:col>4</xdr:col>
      <xdr:colOff>508000</xdr:colOff>
      <xdr:row>738</xdr:row>
      <xdr:rowOff>6350</xdr:rowOff>
    </xdr:from>
    <xdr:to>
      <xdr:col>5</xdr:col>
      <xdr:colOff>482600</xdr:colOff>
      <xdr:row>740</xdr:row>
      <xdr:rowOff>177800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5431565D-1591-437C-B5FC-D972A3437D0F}"/>
            </a:ext>
          </a:extLst>
        </xdr:cNvPr>
        <xdr:cNvSpPr txBox="1"/>
      </xdr:nvSpPr>
      <xdr:spPr>
        <a:xfrm>
          <a:off x="2305050" y="145180050"/>
          <a:ext cx="9779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28.38%</a:t>
          </a:r>
        </a:p>
        <a:p>
          <a:pPr algn="ctr"/>
          <a:r>
            <a:rPr lang="en-US" sz="1100"/>
            <a:t>Police</a:t>
          </a:r>
        </a:p>
      </xdr:txBody>
    </xdr:sp>
    <xdr:clientData/>
  </xdr:twoCellAnchor>
  <xdr:twoCellAnchor>
    <xdr:from>
      <xdr:col>1</xdr:col>
      <xdr:colOff>615950</xdr:colOff>
      <xdr:row>743</xdr:row>
      <xdr:rowOff>127000</xdr:rowOff>
    </xdr:from>
    <xdr:to>
      <xdr:col>4</xdr:col>
      <xdr:colOff>152400</xdr:colOff>
      <xdr:row>745</xdr:row>
      <xdr:rowOff>76200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FB8A0312-A72C-4F10-90F4-5EEC670BCA8D}"/>
            </a:ext>
          </a:extLst>
        </xdr:cNvPr>
        <xdr:cNvSpPr txBox="1"/>
      </xdr:nvSpPr>
      <xdr:spPr>
        <a:xfrm>
          <a:off x="742950" y="146253200"/>
          <a:ext cx="12065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6.51% Fire</a:t>
          </a:r>
        </a:p>
      </xdr:txBody>
    </xdr:sp>
    <xdr:clientData/>
  </xdr:twoCellAnchor>
  <xdr:twoCellAnchor>
    <xdr:from>
      <xdr:col>3</xdr:col>
      <xdr:colOff>177800</xdr:colOff>
      <xdr:row>743</xdr:row>
      <xdr:rowOff>50800</xdr:rowOff>
    </xdr:from>
    <xdr:to>
      <xdr:col>4</xdr:col>
      <xdr:colOff>742950</xdr:colOff>
      <xdr:row>744</xdr:row>
      <xdr:rowOff>69850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2B73F5F5-3433-4E1E-8BEA-D4DE92CC03F3}"/>
            </a:ext>
          </a:extLst>
        </xdr:cNvPr>
        <xdr:cNvCxnSpPr/>
      </xdr:nvCxnSpPr>
      <xdr:spPr>
        <a:xfrm flipV="1">
          <a:off x="1631950" y="146177000"/>
          <a:ext cx="908050" cy="2095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752</xdr:row>
      <xdr:rowOff>0</xdr:rowOff>
    </xdr:from>
    <xdr:to>
      <xdr:col>8</xdr:col>
      <xdr:colOff>332276</xdr:colOff>
      <xdr:row>771</xdr:row>
      <xdr:rowOff>26224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43E0A94-DB7F-4BA1-81DB-2D75E67C6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000" y="147840700"/>
          <a:ext cx="6364776" cy="3645724"/>
        </a:xfrm>
        <a:prstGeom prst="rect">
          <a:avLst/>
        </a:prstGeom>
      </xdr:spPr>
    </xdr:pic>
    <xdr:clientData/>
  </xdr:twoCellAnchor>
  <xdr:twoCellAnchor>
    <xdr:from>
      <xdr:col>4</xdr:col>
      <xdr:colOff>406400</xdr:colOff>
      <xdr:row>761</xdr:row>
      <xdr:rowOff>133350</xdr:rowOff>
    </xdr:from>
    <xdr:to>
      <xdr:col>5</xdr:col>
      <xdr:colOff>565150</xdr:colOff>
      <xdr:row>765</xdr:row>
      <xdr:rowOff>158750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FB0B0D4D-29FF-46A5-9F19-B1E6591B5736}"/>
            </a:ext>
          </a:extLst>
        </xdr:cNvPr>
        <xdr:cNvSpPr txBox="1"/>
      </xdr:nvSpPr>
      <xdr:spPr>
        <a:xfrm>
          <a:off x="2203450" y="149688550"/>
          <a:ext cx="1162050" cy="78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73.94%</a:t>
          </a:r>
        </a:p>
        <a:p>
          <a:pPr algn="ctr"/>
          <a:r>
            <a:rPr lang="en-US" sz="1100"/>
            <a:t>Water</a:t>
          </a:r>
        </a:p>
      </xdr:txBody>
    </xdr:sp>
    <xdr:clientData/>
  </xdr:twoCellAnchor>
  <xdr:twoCellAnchor>
    <xdr:from>
      <xdr:col>5</xdr:col>
      <xdr:colOff>469900</xdr:colOff>
      <xdr:row>756</xdr:row>
      <xdr:rowOff>25400</xdr:rowOff>
    </xdr:from>
    <xdr:to>
      <xdr:col>6</xdr:col>
      <xdr:colOff>514350</xdr:colOff>
      <xdr:row>759</xdr:row>
      <xdr:rowOff>31750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EF182185-C2C8-4F7F-8213-6B1D9A6F3756}"/>
            </a:ext>
          </a:extLst>
        </xdr:cNvPr>
        <xdr:cNvSpPr txBox="1"/>
      </xdr:nvSpPr>
      <xdr:spPr>
        <a:xfrm>
          <a:off x="3270250" y="148628100"/>
          <a:ext cx="1047750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15.85%</a:t>
          </a:r>
        </a:p>
        <a:p>
          <a:pPr algn="ctr"/>
          <a:r>
            <a:rPr lang="en-US" sz="1100"/>
            <a:t>Recycle/Trash</a:t>
          </a:r>
        </a:p>
      </xdr:txBody>
    </xdr:sp>
    <xdr:clientData/>
  </xdr:twoCellAnchor>
  <xdr:twoCellAnchor>
    <xdr:from>
      <xdr:col>6</xdr:col>
      <xdr:colOff>127000</xdr:colOff>
      <xdr:row>759</xdr:row>
      <xdr:rowOff>88900</xdr:rowOff>
    </xdr:from>
    <xdr:to>
      <xdr:col>6</xdr:col>
      <xdr:colOff>965200</xdr:colOff>
      <xdr:row>762</xdr:row>
      <xdr:rowOff>12700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6C7711E4-D8E0-4D9A-AB66-8149EE25D0A3}"/>
            </a:ext>
          </a:extLst>
        </xdr:cNvPr>
        <xdr:cNvSpPr txBox="1"/>
      </xdr:nvSpPr>
      <xdr:spPr>
        <a:xfrm>
          <a:off x="3930650" y="149263100"/>
          <a:ext cx="83820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10.2%</a:t>
          </a:r>
        </a:p>
        <a:p>
          <a:pPr algn="ctr"/>
          <a:r>
            <a:rPr lang="en-US" sz="1100"/>
            <a:t>Sewer</a:t>
          </a:r>
        </a:p>
      </xdr:txBody>
    </xdr:sp>
    <xdr:clientData/>
  </xdr:twoCellAnchor>
  <xdr:twoCellAnchor editAs="oneCell">
    <xdr:from>
      <xdr:col>1</xdr:col>
      <xdr:colOff>0</xdr:colOff>
      <xdr:row>775</xdr:row>
      <xdr:rowOff>0</xdr:rowOff>
    </xdr:from>
    <xdr:to>
      <xdr:col>8</xdr:col>
      <xdr:colOff>338372</xdr:colOff>
      <xdr:row>794</xdr:row>
      <xdr:rowOff>7934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718D54B1-1957-4E9F-BC39-845A6CFC9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7000" y="152222200"/>
          <a:ext cx="6370872" cy="36274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795</xdr:row>
      <xdr:rowOff>0</xdr:rowOff>
    </xdr:from>
    <xdr:to>
      <xdr:col>8</xdr:col>
      <xdr:colOff>338372</xdr:colOff>
      <xdr:row>814</xdr:row>
      <xdr:rowOff>26224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83DDD0B3-571B-4932-81A0-592C5DFD0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7000" y="156032200"/>
          <a:ext cx="6370872" cy="36457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819</xdr:row>
      <xdr:rowOff>0</xdr:rowOff>
    </xdr:from>
    <xdr:to>
      <xdr:col>8</xdr:col>
      <xdr:colOff>332276</xdr:colOff>
      <xdr:row>838</xdr:row>
      <xdr:rowOff>38417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3165800F-8665-481B-B8DC-3118AF346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7000" y="160604200"/>
          <a:ext cx="6364776" cy="365791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839</xdr:row>
      <xdr:rowOff>19050</xdr:rowOff>
    </xdr:from>
    <xdr:to>
      <xdr:col>8</xdr:col>
      <xdr:colOff>381808</xdr:colOff>
      <xdr:row>858</xdr:row>
      <xdr:rowOff>8695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E68445B-8082-49D7-A05E-9B1D6B3ED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6050" y="164433250"/>
          <a:ext cx="6395258" cy="360914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863</xdr:row>
      <xdr:rowOff>12700</xdr:rowOff>
    </xdr:from>
    <xdr:to>
      <xdr:col>8</xdr:col>
      <xdr:colOff>369615</xdr:colOff>
      <xdr:row>881</xdr:row>
      <xdr:rowOff>174555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BE64104F-9AB4-491F-8BC4-C70F9CC21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6050" y="168998900"/>
          <a:ext cx="6383065" cy="3590855"/>
        </a:xfrm>
        <a:prstGeom prst="rect">
          <a:avLst/>
        </a:prstGeom>
      </xdr:spPr>
    </xdr:pic>
    <xdr:clientData/>
  </xdr:twoCellAnchor>
  <xdr:twoCellAnchor>
    <xdr:from>
      <xdr:col>4</xdr:col>
      <xdr:colOff>425450</xdr:colOff>
      <xdr:row>784</xdr:row>
      <xdr:rowOff>139700</xdr:rowOff>
    </xdr:from>
    <xdr:to>
      <xdr:col>5</xdr:col>
      <xdr:colOff>628650</xdr:colOff>
      <xdr:row>788</xdr:row>
      <xdr:rowOff>114300</xdr:rowOff>
    </xdr:to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35F5ACFC-6BDE-47EA-90AB-D0D1C6243104}"/>
            </a:ext>
          </a:extLst>
        </xdr:cNvPr>
        <xdr:cNvSpPr txBox="1"/>
      </xdr:nvSpPr>
      <xdr:spPr>
        <a:xfrm>
          <a:off x="2222500" y="154076400"/>
          <a:ext cx="1206500" cy="736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71.74%</a:t>
          </a:r>
        </a:p>
        <a:p>
          <a:pPr algn="ctr"/>
          <a:r>
            <a:rPr lang="en-US" sz="1100"/>
            <a:t>Water</a:t>
          </a:r>
        </a:p>
      </xdr:txBody>
    </xdr:sp>
    <xdr:clientData/>
  </xdr:twoCellAnchor>
  <xdr:twoCellAnchor>
    <xdr:from>
      <xdr:col>5</xdr:col>
      <xdr:colOff>895350</xdr:colOff>
      <xdr:row>781</xdr:row>
      <xdr:rowOff>133350</xdr:rowOff>
    </xdr:from>
    <xdr:to>
      <xdr:col>6</xdr:col>
      <xdr:colOff>749300</xdr:colOff>
      <xdr:row>784</xdr:row>
      <xdr:rowOff>107950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785281DD-C99C-4D90-9014-7678D50EA4D2}"/>
            </a:ext>
          </a:extLst>
        </xdr:cNvPr>
        <xdr:cNvSpPr txBox="1"/>
      </xdr:nvSpPr>
      <xdr:spPr>
        <a:xfrm>
          <a:off x="3695700" y="153498550"/>
          <a:ext cx="85725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22.64%</a:t>
          </a:r>
        </a:p>
        <a:p>
          <a:pPr algn="ctr"/>
          <a:r>
            <a:rPr lang="en-US" sz="1100"/>
            <a:t>Sewer</a:t>
          </a:r>
        </a:p>
      </xdr:txBody>
    </xdr:sp>
    <xdr:clientData/>
  </xdr:twoCellAnchor>
  <xdr:twoCellAnchor>
    <xdr:from>
      <xdr:col>6</xdr:col>
      <xdr:colOff>590550</xdr:colOff>
      <xdr:row>777</xdr:row>
      <xdr:rowOff>158750</xdr:rowOff>
    </xdr:from>
    <xdr:to>
      <xdr:col>7</xdr:col>
      <xdr:colOff>501650</xdr:colOff>
      <xdr:row>779</xdr:row>
      <xdr:rowOff>82550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243DB8AD-57B9-4877-8C81-9DC29E53409E}"/>
            </a:ext>
          </a:extLst>
        </xdr:cNvPr>
        <xdr:cNvSpPr txBox="1"/>
      </xdr:nvSpPr>
      <xdr:spPr>
        <a:xfrm>
          <a:off x="4394200" y="152761950"/>
          <a:ext cx="1409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5.62% Recycle/Trash</a:t>
          </a:r>
        </a:p>
      </xdr:txBody>
    </xdr:sp>
    <xdr:clientData/>
  </xdr:twoCellAnchor>
  <xdr:twoCellAnchor>
    <xdr:from>
      <xdr:col>5</xdr:col>
      <xdr:colOff>603250</xdr:colOff>
      <xdr:row>778</xdr:row>
      <xdr:rowOff>120650</xdr:rowOff>
    </xdr:from>
    <xdr:to>
      <xdr:col>6</xdr:col>
      <xdr:colOff>590550</xdr:colOff>
      <xdr:row>779</xdr:row>
      <xdr:rowOff>57150</xdr:rowOff>
    </xdr:to>
    <xdr:cxnSp macro="">
      <xdr:nvCxnSpPr>
        <xdr:cNvPr id="96" name="Straight Arrow Connector 95">
          <a:extLst>
            <a:ext uri="{FF2B5EF4-FFF2-40B4-BE49-F238E27FC236}">
              <a16:creationId xmlns:a16="http://schemas.microsoft.com/office/drawing/2014/main" id="{C7F59E91-7FBA-4DA9-A637-27BC5A11BE49}"/>
            </a:ext>
          </a:extLst>
        </xdr:cNvPr>
        <xdr:cNvCxnSpPr>
          <a:stCxn id="94" idx="1"/>
        </xdr:cNvCxnSpPr>
      </xdr:nvCxnSpPr>
      <xdr:spPr>
        <a:xfrm flipH="1">
          <a:off x="3403600" y="152914350"/>
          <a:ext cx="990600" cy="127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883</xdr:row>
      <xdr:rowOff>0</xdr:rowOff>
    </xdr:from>
    <xdr:to>
      <xdr:col>8</xdr:col>
      <xdr:colOff>338372</xdr:colOff>
      <xdr:row>902</xdr:row>
      <xdr:rowOff>32321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342BA67-7DF7-4990-AFD4-B46D9A652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7000" y="172796200"/>
          <a:ext cx="6370872" cy="3651821"/>
        </a:xfrm>
        <a:prstGeom prst="rect">
          <a:avLst/>
        </a:prstGeom>
      </xdr:spPr>
    </xdr:pic>
    <xdr:clientData/>
  </xdr:twoCellAnchor>
  <xdr:twoCellAnchor>
    <xdr:from>
      <xdr:col>5</xdr:col>
      <xdr:colOff>533400</xdr:colOff>
      <xdr:row>804</xdr:row>
      <xdr:rowOff>44450</xdr:rowOff>
    </xdr:from>
    <xdr:to>
      <xdr:col>6</xdr:col>
      <xdr:colOff>641350</xdr:colOff>
      <xdr:row>808</xdr:row>
      <xdr:rowOff>101600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77C1519A-651F-4342-BE3F-CFB07FF6EE49}"/>
            </a:ext>
          </a:extLst>
        </xdr:cNvPr>
        <xdr:cNvSpPr txBox="1"/>
      </xdr:nvSpPr>
      <xdr:spPr>
        <a:xfrm>
          <a:off x="3333750" y="157791150"/>
          <a:ext cx="1111250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62.14%</a:t>
          </a:r>
        </a:p>
        <a:p>
          <a:pPr algn="ctr"/>
          <a:r>
            <a:rPr lang="en-US" sz="1100"/>
            <a:t>Recycle/Trash</a:t>
          </a:r>
        </a:p>
      </xdr:txBody>
    </xdr:sp>
    <xdr:clientData/>
  </xdr:twoCellAnchor>
  <xdr:twoCellAnchor>
    <xdr:from>
      <xdr:col>4</xdr:col>
      <xdr:colOff>431800</xdr:colOff>
      <xdr:row>801</xdr:row>
      <xdr:rowOff>25400</xdr:rowOff>
    </xdr:from>
    <xdr:to>
      <xdr:col>5</xdr:col>
      <xdr:colOff>444500</xdr:colOff>
      <xdr:row>804</xdr:row>
      <xdr:rowOff>12700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289A8D1-4371-445D-B1B9-359D08680C9A}"/>
            </a:ext>
          </a:extLst>
        </xdr:cNvPr>
        <xdr:cNvSpPr txBox="1"/>
      </xdr:nvSpPr>
      <xdr:spPr>
        <a:xfrm>
          <a:off x="2228850" y="157200600"/>
          <a:ext cx="1016000" cy="55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28.39%</a:t>
          </a:r>
        </a:p>
        <a:p>
          <a:pPr algn="ctr"/>
          <a:r>
            <a:rPr lang="en-US" sz="1100"/>
            <a:t>Water</a:t>
          </a:r>
        </a:p>
      </xdr:txBody>
    </xdr:sp>
    <xdr:clientData/>
  </xdr:twoCellAnchor>
  <xdr:twoCellAnchor>
    <xdr:from>
      <xdr:col>4</xdr:col>
      <xdr:colOff>412750</xdr:colOff>
      <xdr:row>806</xdr:row>
      <xdr:rowOff>0</xdr:rowOff>
    </xdr:from>
    <xdr:to>
      <xdr:col>5</xdr:col>
      <xdr:colOff>203200</xdr:colOff>
      <xdr:row>808</xdr:row>
      <xdr:rowOff>82550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ACBF61E7-306D-4B3F-A2CB-C548571B1713}"/>
            </a:ext>
          </a:extLst>
        </xdr:cNvPr>
        <xdr:cNvSpPr txBox="1"/>
      </xdr:nvSpPr>
      <xdr:spPr>
        <a:xfrm>
          <a:off x="2209800" y="158127700"/>
          <a:ext cx="793750" cy="463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9.47%</a:t>
          </a:r>
        </a:p>
        <a:p>
          <a:r>
            <a:rPr lang="en-US" sz="1100"/>
            <a:t>Sewer</a:t>
          </a:r>
        </a:p>
      </xdr:txBody>
    </xdr:sp>
    <xdr:clientData/>
  </xdr:twoCellAnchor>
  <xdr:twoCellAnchor>
    <xdr:from>
      <xdr:col>4</xdr:col>
      <xdr:colOff>552450</xdr:colOff>
      <xdr:row>829</xdr:row>
      <xdr:rowOff>50800</xdr:rowOff>
    </xdr:from>
    <xdr:to>
      <xdr:col>5</xdr:col>
      <xdr:colOff>628650</xdr:colOff>
      <xdr:row>833</xdr:row>
      <xdr:rowOff>12700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5E484AC-F041-4AA1-8402-A2066531CE32}"/>
            </a:ext>
          </a:extLst>
        </xdr:cNvPr>
        <xdr:cNvSpPr txBox="1"/>
      </xdr:nvSpPr>
      <xdr:spPr>
        <a:xfrm>
          <a:off x="2349500" y="162560000"/>
          <a:ext cx="107950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72.05%</a:t>
          </a:r>
        </a:p>
        <a:p>
          <a:pPr algn="ctr"/>
          <a:r>
            <a:rPr lang="en-US" sz="1100"/>
            <a:t>Water</a:t>
          </a:r>
        </a:p>
      </xdr:txBody>
    </xdr:sp>
    <xdr:clientData/>
  </xdr:twoCellAnchor>
  <xdr:twoCellAnchor>
    <xdr:from>
      <xdr:col>5</xdr:col>
      <xdr:colOff>730250</xdr:colOff>
      <xdr:row>824</xdr:row>
      <xdr:rowOff>184150</xdr:rowOff>
    </xdr:from>
    <xdr:to>
      <xdr:col>6</xdr:col>
      <xdr:colOff>596900</xdr:colOff>
      <xdr:row>828</xdr:row>
      <xdr:rowOff>120650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676FFD58-2A02-44B9-8C38-FFF1CB80BEBF}"/>
            </a:ext>
          </a:extLst>
        </xdr:cNvPr>
        <xdr:cNvSpPr txBox="1"/>
      </xdr:nvSpPr>
      <xdr:spPr>
        <a:xfrm>
          <a:off x="3530600" y="161740850"/>
          <a:ext cx="869950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26.7%</a:t>
          </a:r>
        </a:p>
        <a:p>
          <a:pPr algn="ctr"/>
          <a:r>
            <a:rPr lang="en-US" sz="1100"/>
            <a:t>Sewer</a:t>
          </a:r>
        </a:p>
      </xdr:txBody>
    </xdr:sp>
    <xdr:clientData/>
  </xdr:twoCellAnchor>
  <xdr:twoCellAnchor>
    <xdr:from>
      <xdr:col>6</xdr:col>
      <xdr:colOff>254000</xdr:colOff>
      <xdr:row>820</xdr:row>
      <xdr:rowOff>184150</xdr:rowOff>
    </xdr:from>
    <xdr:to>
      <xdr:col>7</xdr:col>
      <xdr:colOff>590550</xdr:colOff>
      <xdr:row>822</xdr:row>
      <xdr:rowOff>120650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23C03941-6B25-4735-B3FC-96F345A67708}"/>
            </a:ext>
          </a:extLst>
        </xdr:cNvPr>
        <xdr:cNvSpPr txBox="1"/>
      </xdr:nvSpPr>
      <xdr:spPr>
        <a:xfrm>
          <a:off x="4057650" y="160978850"/>
          <a:ext cx="183515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1.25% Recycle/Trash</a:t>
          </a:r>
        </a:p>
      </xdr:txBody>
    </xdr:sp>
    <xdr:clientData/>
  </xdr:twoCellAnchor>
  <xdr:twoCellAnchor>
    <xdr:from>
      <xdr:col>5</xdr:col>
      <xdr:colOff>533400</xdr:colOff>
      <xdr:row>821</xdr:row>
      <xdr:rowOff>152400</xdr:rowOff>
    </xdr:from>
    <xdr:to>
      <xdr:col>6</xdr:col>
      <xdr:colOff>254000</xdr:colOff>
      <xdr:row>822</xdr:row>
      <xdr:rowOff>76200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id="{D9DD3784-830D-4E8B-8504-67D33EFEE5E6}"/>
            </a:ext>
          </a:extLst>
        </xdr:cNvPr>
        <xdr:cNvCxnSpPr>
          <a:stCxn id="103" idx="1"/>
        </xdr:cNvCxnSpPr>
      </xdr:nvCxnSpPr>
      <xdr:spPr>
        <a:xfrm flipH="1">
          <a:off x="3333750" y="161137600"/>
          <a:ext cx="723900" cy="1143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850</xdr:row>
      <xdr:rowOff>12700</xdr:rowOff>
    </xdr:from>
    <xdr:to>
      <xdr:col>6</xdr:col>
      <xdr:colOff>342900</xdr:colOff>
      <xdr:row>852</xdr:row>
      <xdr:rowOff>165100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77956194-3EE4-4322-89F1-705D37F1B568}"/>
            </a:ext>
          </a:extLst>
        </xdr:cNvPr>
        <xdr:cNvSpPr txBox="1"/>
      </xdr:nvSpPr>
      <xdr:spPr>
        <a:xfrm>
          <a:off x="2933700" y="166522400"/>
          <a:ext cx="12128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98.1% Water</a:t>
          </a:r>
        </a:p>
      </xdr:txBody>
    </xdr:sp>
    <xdr:clientData/>
  </xdr:twoCellAnchor>
  <xdr:twoCellAnchor>
    <xdr:from>
      <xdr:col>6</xdr:col>
      <xdr:colOff>565150</xdr:colOff>
      <xdr:row>841</xdr:row>
      <xdr:rowOff>139700</xdr:rowOff>
    </xdr:from>
    <xdr:to>
      <xdr:col>7</xdr:col>
      <xdr:colOff>533400</xdr:colOff>
      <xdr:row>843</xdr:row>
      <xdr:rowOff>107950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AEBA7AD1-6AF2-46CA-9064-C9DF0CF905C2}"/>
            </a:ext>
          </a:extLst>
        </xdr:cNvPr>
        <xdr:cNvSpPr txBox="1"/>
      </xdr:nvSpPr>
      <xdr:spPr>
        <a:xfrm>
          <a:off x="4368800" y="164934900"/>
          <a:ext cx="1466850" cy="3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1.9% Sewer</a:t>
          </a:r>
        </a:p>
      </xdr:txBody>
    </xdr:sp>
    <xdr:clientData/>
  </xdr:twoCellAnchor>
  <xdr:twoCellAnchor>
    <xdr:from>
      <xdr:col>5</xdr:col>
      <xdr:colOff>571500</xdr:colOff>
      <xdr:row>842</xdr:row>
      <xdr:rowOff>123825</xdr:rowOff>
    </xdr:from>
    <xdr:to>
      <xdr:col>6</xdr:col>
      <xdr:colOff>565150</xdr:colOff>
      <xdr:row>843</xdr:row>
      <xdr:rowOff>0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F6190FED-AE00-4C79-9942-ECE4FD1DB624}"/>
            </a:ext>
          </a:extLst>
        </xdr:cNvPr>
        <xdr:cNvCxnSpPr>
          <a:stCxn id="107" idx="1"/>
        </xdr:cNvCxnSpPr>
      </xdr:nvCxnSpPr>
      <xdr:spPr>
        <a:xfrm flipH="1">
          <a:off x="3371850" y="165109525"/>
          <a:ext cx="996950" cy="666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311150</xdr:colOff>
      <xdr:row>873</xdr:row>
      <xdr:rowOff>158750</xdr:rowOff>
    </xdr:from>
    <xdr:to>
      <xdr:col>6</xdr:col>
      <xdr:colOff>698500</xdr:colOff>
      <xdr:row>876</xdr:row>
      <xdr:rowOff>152400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E79CBA7D-EE73-4930-985E-FC4D890E7CDE}"/>
            </a:ext>
          </a:extLst>
        </xdr:cNvPr>
        <xdr:cNvSpPr txBox="1"/>
      </xdr:nvSpPr>
      <xdr:spPr>
        <a:xfrm>
          <a:off x="3111500" y="171049950"/>
          <a:ext cx="1390650" cy="565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67.81% </a:t>
          </a:r>
        </a:p>
        <a:p>
          <a:pPr algn="ctr"/>
          <a:r>
            <a:rPr lang="en-US" sz="1100"/>
            <a:t>to</a:t>
          </a:r>
          <a:r>
            <a:rPr lang="en-US" sz="1100" baseline="0"/>
            <a:t> General Fund</a:t>
          </a:r>
          <a:endParaRPr lang="en-US" sz="1100"/>
        </a:p>
      </xdr:txBody>
    </xdr:sp>
    <xdr:clientData/>
  </xdr:twoCellAnchor>
  <xdr:twoCellAnchor>
    <xdr:from>
      <xdr:col>4</xdr:col>
      <xdr:colOff>406400</xdr:colOff>
      <xdr:row>869</xdr:row>
      <xdr:rowOff>165100</xdr:rowOff>
    </xdr:from>
    <xdr:to>
      <xdr:col>5</xdr:col>
      <xdr:colOff>374650</xdr:colOff>
      <xdr:row>873</xdr:row>
      <xdr:rowOff>38100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F6086BA2-E9D8-486A-A497-B61C9231FCF1}"/>
            </a:ext>
          </a:extLst>
        </xdr:cNvPr>
        <xdr:cNvSpPr txBox="1"/>
      </xdr:nvSpPr>
      <xdr:spPr>
        <a:xfrm>
          <a:off x="2203450" y="170294300"/>
          <a:ext cx="971550" cy="63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29.9% to</a:t>
          </a:r>
        </a:p>
        <a:p>
          <a:pPr algn="ctr"/>
          <a:r>
            <a:rPr lang="en-US" sz="1100"/>
            <a:t>2011 Bond</a:t>
          </a:r>
        </a:p>
      </xdr:txBody>
    </xdr:sp>
    <xdr:clientData/>
  </xdr:twoCellAnchor>
  <xdr:twoCellAnchor>
    <xdr:from>
      <xdr:col>6</xdr:col>
      <xdr:colOff>609600</xdr:colOff>
      <xdr:row>865</xdr:row>
      <xdr:rowOff>114300</xdr:rowOff>
    </xdr:from>
    <xdr:to>
      <xdr:col>7</xdr:col>
      <xdr:colOff>800100</xdr:colOff>
      <xdr:row>868</xdr:row>
      <xdr:rowOff>31750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3C9FEC2D-65D1-4997-AC63-670A6CEF762D}"/>
            </a:ext>
          </a:extLst>
        </xdr:cNvPr>
        <xdr:cNvSpPr txBox="1"/>
      </xdr:nvSpPr>
      <xdr:spPr>
        <a:xfrm>
          <a:off x="4413250" y="169481500"/>
          <a:ext cx="1689100" cy="488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2.29% to 2003 Bond</a:t>
          </a:r>
        </a:p>
      </xdr:txBody>
    </xdr:sp>
    <xdr:clientData/>
  </xdr:twoCellAnchor>
  <xdr:twoCellAnchor>
    <xdr:from>
      <xdr:col>5</xdr:col>
      <xdr:colOff>438150</xdr:colOff>
      <xdr:row>866</xdr:row>
      <xdr:rowOff>50800</xdr:rowOff>
    </xdr:from>
    <xdr:to>
      <xdr:col>6</xdr:col>
      <xdr:colOff>679450</xdr:colOff>
      <xdr:row>866</xdr:row>
      <xdr:rowOff>152400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EB0CD18F-6DFC-40D6-845B-CBCDA5880A7C}"/>
            </a:ext>
          </a:extLst>
        </xdr:cNvPr>
        <xdr:cNvCxnSpPr/>
      </xdr:nvCxnSpPr>
      <xdr:spPr>
        <a:xfrm flipH="1">
          <a:off x="3238500" y="169608500"/>
          <a:ext cx="1244600" cy="1016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894</xdr:row>
      <xdr:rowOff>63500</xdr:rowOff>
    </xdr:from>
    <xdr:to>
      <xdr:col>5</xdr:col>
      <xdr:colOff>971550</xdr:colOff>
      <xdr:row>897</xdr:row>
      <xdr:rowOff>146050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ED80256B-5E38-4AF3-B5E9-7A8352EB7AF7}"/>
            </a:ext>
          </a:extLst>
        </xdr:cNvPr>
        <xdr:cNvSpPr txBox="1"/>
      </xdr:nvSpPr>
      <xdr:spPr>
        <a:xfrm>
          <a:off x="2387600" y="174955200"/>
          <a:ext cx="1384300" cy="654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36.94%</a:t>
          </a:r>
        </a:p>
        <a:p>
          <a:pPr algn="ctr"/>
          <a:r>
            <a:rPr lang="en-US" sz="1100"/>
            <a:t>Capital Purchases</a:t>
          </a:r>
        </a:p>
      </xdr:txBody>
    </xdr:sp>
    <xdr:clientData/>
  </xdr:twoCellAnchor>
  <xdr:twoCellAnchor>
    <xdr:from>
      <xdr:col>4</xdr:col>
      <xdr:colOff>527050</xdr:colOff>
      <xdr:row>888</xdr:row>
      <xdr:rowOff>63500</xdr:rowOff>
    </xdr:from>
    <xdr:to>
      <xdr:col>5</xdr:col>
      <xdr:colOff>495300</xdr:colOff>
      <xdr:row>891</xdr:row>
      <xdr:rowOff>50800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82D7E089-FEE1-4AD0-B13B-BBACB25DBDEB}"/>
            </a:ext>
          </a:extLst>
        </xdr:cNvPr>
        <xdr:cNvSpPr txBox="1"/>
      </xdr:nvSpPr>
      <xdr:spPr>
        <a:xfrm>
          <a:off x="2324100" y="173812200"/>
          <a:ext cx="971550" cy="55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23.17%</a:t>
          </a:r>
        </a:p>
        <a:p>
          <a:pPr algn="ctr"/>
          <a:r>
            <a:rPr lang="en-US" sz="1100"/>
            <a:t>Transfers</a:t>
          </a:r>
          <a:r>
            <a:rPr lang="en-US" sz="1100" baseline="0"/>
            <a:t> Out</a:t>
          </a:r>
          <a:endParaRPr lang="en-US" sz="1100"/>
        </a:p>
      </xdr:txBody>
    </xdr:sp>
    <xdr:clientData/>
  </xdr:twoCellAnchor>
  <xdr:twoCellAnchor>
    <xdr:from>
      <xdr:col>5</xdr:col>
      <xdr:colOff>590550</xdr:colOff>
      <xdr:row>887</xdr:row>
      <xdr:rowOff>12700</xdr:rowOff>
    </xdr:from>
    <xdr:to>
      <xdr:col>6</xdr:col>
      <xdr:colOff>355600</xdr:colOff>
      <xdr:row>890</xdr:row>
      <xdr:rowOff>82550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399BB491-97D4-4919-B477-1B3AFC53DB0E}"/>
            </a:ext>
          </a:extLst>
        </xdr:cNvPr>
        <xdr:cNvSpPr txBox="1"/>
      </xdr:nvSpPr>
      <xdr:spPr>
        <a:xfrm>
          <a:off x="3390900" y="173570900"/>
          <a:ext cx="768350" cy="641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15.24%</a:t>
          </a:r>
        </a:p>
        <a:p>
          <a:pPr algn="ctr"/>
          <a:r>
            <a:rPr lang="en-US" sz="1100"/>
            <a:t>Personnel</a:t>
          </a:r>
        </a:p>
        <a:p>
          <a:pPr algn="ctr"/>
          <a:r>
            <a:rPr lang="en-US" sz="1100"/>
            <a:t>Services</a:t>
          </a:r>
        </a:p>
      </xdr:txBody>
    </xdr:sp>
    <xdr:clientData/>
  </xdr:twoCellAnchor>
  <xdr:twoCellAnchor>
    <xdr:from>
      <xdr:col>5</xdr:col>
      <xdr:colOff>914400</xdr:colOff>
      <xdr:row>890</xdr:row>
      <xdr:rowOff>120650</xdr:rowOff>
    </xdr:from>
    <xdr:to>
      <xdr:col>6</xdr:col>
      <xdr:colOff>895350</xdr:colOff>
      <xdr:row>894</xdr:row>
      <xdr:rowOff>76200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B92512D9-5355-4B04-BB48-EB6BFF9CB0FB}"/>
            </a:ext>
          </a:extLst>
        </xdr:cNvPr>
        <xdr:cNvSpPr txBox="1"/>
      </xdr:nvSpPr>
      <xdr:spPr>
        <a:xfrm>
          <a:off x="3714750" y="174250350"/>
          <a:ext cx="984250" cy="717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17.96%</a:t>
          </a:r>
        </a:p>
        <a:p>
          <a:pPr algn="ctr"/>
          <a:r>
            <a:rPr lang="en-US" sz="1100"/>
            <a:t>Contractual </a:t>
          </a:r>
        </a:p>
        <a:p>
          <a:pPr algn="ctr"/>
          <a:r>
            <a:rPr lang="en-US" sz="1100"/>
            <a:t>Services</a:t>
          </a:r>
        </a:p>
      </xdr:txBody>
    </xdr:sp>
    <xdr:clientData/>
  </xdr:twoCellAnchor>
  <xdr:twoCellAnchor>
    <xdr:from>
      <xdr:col>6</xdr:col>
      <xdr:colOff>831850</xdr:colOff>
      <xdr:row>897</xdr:row>
      <xdr:rowOff>184150</xdr:rowOff>
    </xdr:from>
    <xdr:to>
      <xdr:col>7</xdr:col>
      <xdr:colOff>850900</xdr:colOff>
      <xdr:row>900</xdr:row>
      <xdr:rowOff>120650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DD8DD5E2-1D72-4678-95AD-CBE57D01B2DA}"/>
            </a:ext>
          </a:extLst>
        </xdr:cNvPr>
        <xdr:cNvSpPr txBox="1"/>
      </xdr:nvSpPr>
      <xdr:spPr>
        <a:xfrm>
          <a:off x="4635500" y="175647350"/>
          <a:ext cx="151765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6.68% Supplies</a:t>
          </a:r>
        </a:p>
      </xdr:txBody>
    </xdr:sp>
    <xdr:clientData/>
  </xdr:twoCellAnchor>
  <xdr:twoCellAnchor>
    <xdr:from>
      <xdr:col>6</xdr:col>
      <xdr:colOff>234950</xdr:colOff>
      <xdr:row>896</xdr:row>
      <xdr:rowOff>50800</xdr:rowOff>
    </xdr:from>
    <xdr:to>
      <xdr:col>6</xdr:col>
      <xdr:colOff>889000</xdr:colOff>
      <xdr:row>898</xdr:row>
      <xdr:rowOff>107950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64575745-DFA8-4F22-B42B-525185AF2BA7}"/>
            </a:ext>
          </a:extLst>
        </xdr:cNvPr>
        <xdr:cNvCxnSpPr/>
      </xdr:nvCxnSpPr>
      <xdr:spPr>
        <a:xfrm flipH="1" flipV="1">
          <a:off x="4038600" y="175323500"/>
          <a:ext cx="65405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0.54583</cdr:x>
      <cdr:y>0.55187</cdr:y>
    </cdr:from>
    <cdr:to>
      <cdr:x>0.64583</cdr:x>
      <cdr:y>0.7016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D6FD8A7-B0A9-4D55-808F-D4977228850B}"/>
            </a:ext>
          </a:extLst>
        </cdr:cNvPr>
        <cdr:cNvSpPr txBox="1"/>
      </cdr:nvSpPr>
      <cdr:spPr>
        <a:xfrm xmlns:a="http://schemas.openxmlformats.org/drawingml/2006/main">
          <a:off x="3327400" y="2457450"/>
          <a:ext cx="60960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41.48%</a:t>
          </a:r>
        </a:p>
        <a:p xmlns:a="http://schemas.openxmlformats.org/drawingml/2006/main">
          <a:r>
            <a:rPr lang="en-US" sz="1100"/>
            <a:t>Taxes</a:t>
          </a:r>
        </a:p>
      </cdr:txBody>
    </cdr:sp>
  </cdr:relSizeAnchor>
  <cdr:relSizeAnchor xmlns:cdr="http://schemas.openxmlformats.org/drawingml/2006/chartDrawing">
    <cdr:from>
      <cdr:x>0.30521</cdr:x>
      <cdr:y>0.37904</cdr:y>
    </cdr:from>
    <cdr:to>
      <cdr:x>0.43958</cdr:x>
      <cdr:y>0.52763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EEEF08E-D677-4597-AE86-6D016C4F10E8}"/>
            </a:ext>
          </a:extLst>
        </cdr:cNvPr>
        <cdr:cNvSpPr txBox="1"/>
      </cdr:nvSpPr>
      <cdr:spPr>
        <a:xfrm xmlns:a="http://schemas.openxmlformats.org/drawingml/2006/main">
          <a:off x="1860550" y="1687831"/>
          <a:ext cx="819150" cy="661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38.7%</a:t>
          </a:r>
        </a:p>
        <a:p xmlns:a="http://schemas.openxmlformats.org/drawingml/2006/main">
          <a:r>
            <a:rPr lang="en-US" sz="1100"/>
            <a:t>Transfer In</a:t>
          </a:r>
        </a:p>
      </cdr:txBody>
    </cdr:sp>
  </cdr:relSizeAnchor>
  <cdr:relSizeAnchor xmlns:cdr="http://schemas.openxmlformats.org/drawingml/2006/chartDrawing">
    <cdr:from>
      <cdr:x>0.49688</cdr:x>
      <cdr:y>0.19251</cdr:y>
    </cdr:from>
    <cdr:to>
      <cdr:x>0.61875</cdr:x>
      <cdr:y>0.43922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CF26822-88C4-4433-8235-6F2BE334C3FD}"/>
            </a:ext>
          </a:extLst>
        </cdr:cNvPr>
        <cdr:cNvSpPr txBox="1"/>
      </cdr:nvSpPr>
      <cdr:spPr>
        <a:xfrm xmlns:a="http://schemas.openxmlformats.org/drawingml/2006/main">
          <a:off x="3028950" y="857250"/>
          <a:ext cx="742950" cy="1098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11.72%</a:t>
          </a:r>
        </a:p>
        <a:p xmlns:a="http://schemas.openxmlformats.org/drawingml/2006/main">
          <a:r>
            <a:rPr lang="en-US" sz="1100"/>
            <a:t>Franchise</a:t>
          </a:r>
        </a:p>
      </cdr:txBody>
    </cdr:sp>
  </cdr:relSizeAnchor>
  <cdr:relSizeAnchor xmlns:cdr="http://schemas.openxmlformats.org/drawingml/2006/chartDrawing">
    <cdr:from>
      <cdr:x>0.66458</cdr:x>
      <cdr:y>0.16684</cdr:y>
    </cdr:from>
    <cdr:to>
      <cdr:x>0.75729</cdr:x>
      <cdr:y>0.21533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3F0ED67C-5EB5-4F63-8247-40499725F908}"/>
            </a:ext>
          </a:extLst>
        </cdr:cNvPr>
        <cdr:cNvCxnSpPr/>
      </cdr:nvCxnSpPr>
      <cdr:spPr>
        <a:xfrm xmlns:a="http://schemas.openxmlformats.org/drawingml/2006/main" flipH="1">
          <a:off x="4051300" y="742950"/>
          <a:ext cx="565150" cy="2159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0.74688</cdr:x>
      <cdr:y>0.12264</cdr:y>
    </cdr:from>
    <cdr:to>
      <cdr:x>0.875</cdr:x>
      <cdr:y>0.23672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3A3AB23D-4F60-452A-8123-C3C210579591}"/>
            </a:ext>
          </a:extLst>
        </cdr:cNvPr>
        <cdr:cNvSpPr txBox="1"/>
      </cdr:nvSpPr>
      <cdr:spPr>
        <a:xfrm xmlns:a="http://schemas.openxmlformats.org/drawingml/2006/main">
          <a:off x="4552950" y="546100"/>
          <a:ext cx="78105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0.44%</a:t>
          </a:r>
        </a:p>
        <a:p xmlns:a="http://schemas.openxmlformats.org/drawingml/2006/main">
          <a:r>
            <a:rPr lang="en-US" sz="1100"/>
            <a:t>Misc.</a:t>
          </a:r>
        </a:p>
      </cdr:txBody>
    </cdr:sp>
  </cdr:relSizeAnchor>
  <cdr:relSizeAnchor xmlns:cdr="http://schemas.openxmlformats.org/drawingml/2006/chartDrawing">
    <cdr:from>
      <cdr:x>0.68438</cdr:x>
      <cdr:y>0.24528</cdr:y>
    </cdr:from>
    <cdr:to>
      <cdr:x>0.81146</cdr:x>
      <cdr:y>0.26239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FB4785C0-76CE-448B-8952-3B0D760398BF}"/>
            </a:ext>
          </a:extLst>
        </cdr:cNvPr>
        <cdr:cNvCxnSpPr/>
      </cdr:nvCxnSpPr>
      <cdr:spPr>
        <a:xfrm xmlns:a="http://schemas.openxmlformats.org/drawingml/2006/main" flipH="1">
          <a:off x="4171950" y="1092200"/>
          <a:ext cx="774700" cy="762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0.80625</cdr:x>
      <cdr:y>0.19822</cdr:y>
    </cdr:from>
    <cdr:to>
      <cdr:x>0.91771</cdr:x>
      <cdr:y>0.33084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325BE197-8204-42DE-B375-E840DB06BD64}"/>
            </a:ext>
          </a:extLst>
        </cdr:cNvPr>
        <cdr:cNvSpPr txBox="1"/>
      </cdr:nvSpPr>
      <cdr:spPr>
        <a:xfrm xmlns:a="http://schemas.openxmlformats.org/drawingml/2006/main">
          <a:off x="4914900" y="882650"/>
          <a:ext cx="67945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3.72%</a:t>
          </a:r>
        </a:p>
        <a:p xmlns:a="http://schemas.openxmlformats.org/drawingml/2006/main">
          <a:r>
            <a:rPr lang="en-US" sz="1100"/>
            <a:t>Fire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neral%20Fund%20Breakdown%20Visuals%2018-19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 xml:space="preserve">Franchise/Right-Of-Way Fees   </v>
          </cell>
          <cell r="B3">
            <v>134000</v>
          </cell>
        </row>
        <row r="4">
          <cell r="A4" t="str">
            <v xml:space="preserve">Permits And Fees              </v>
          </cell>
          <cell r="B4">
            <v>80</v>
          </cell>
        </row>
        <row r="5">
          <cell r="A5" t="str">
            <v>Misc. Revenue</v>
          </cell>
          <cell r="B5">
            <v>5000</v>
          </cell>
        </row>
        <row r="6">
          <cell r="A6" t="str">
            <v xml:space="preserve">Fire Department   </v>
          </cell>
          <cell r="B6">
            <v>42500</v>
          </cell>
        </row>
        <row r="7">
          <cell r="A7" t="str">
            <v>Taxes</v>
          </cell>
          <cell r="B7">
            <v>474075.5</v>
          </cell>
        </row>
        <row r="8">
          <cell r="A8" t="str">
            <v>Court</v>
          </cell>
          <cell r="B8">
            <v>44875</v>
          </cell>
        </row>
        <row r="9">
          <cell r="A9" t="str">
            <v>Transfer In</v>
          </cell>
          <cell r="B9">
            <v>442348.5</v>
          </cell>
        </row>
        <row r="59">
          <cell r="A59" t="str">
            <v>AC</v>
          </cell>
          <cell r="B59">
            <v>20000</v>
          </cell>
        </row>
        <row r="60">
          <cell r="A60" t="str">
            <v>Fire</v>
          </cell>
          <cell r="B60">
            <v>2000</v>
          </cell>
        </row>
        <row r="61">
          <cell r="A61" t="str">
            <v>Police</v>
          </cell>
          <cell r="B61">
            <v>8720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0494-A6A8-4680-A3C8-B0E09EE6660D}">
  <dimension ref="A1:I613"/>
  <sheetViews>
    <sheetView tabSelected="1" topLeftCell="A775" zoomScale="150" zoomScaleNormal="150" workbookViewId="0">
      <selection activeCell="I490" sqref="I490"/>
    </sheetView>
  </sheetViews>
  <sheetFormatPr defaultRowHeight="15" x14ac:dyDescent="0.25"/>
  <cols>
    <col min="1" max="1" width="1.85546875" customWidth="1"/>
    <col min="2" max="2" width="14.5703125" customWidth="1"/>
    <col min="3" max="3" width="5.28515625" customWidth="1"/>
    <col min="4" max="4" width="5.140625" customWidth="1"/>
    <col min="5" max="6" width="15" customWidth="1"/>
    <col min="7" max="7" width="22.42578125" customWidth="1"/>
    <col min="8" max="8" width="12.85546875" bestFit="1" customWidth="1"/>
  </cols>
  <sheetData>
    <row r="1" spans="1:9" ht="15" customHeight="1" x14ac:dyDescent="0.25"/>
    <row r="2" spans="1:9" ht="15" customHeight="1" x14ac:dyDescent="0.25">
      <c r="A2" s="116" t="s">
        <v>356</v>
      </c>
      <c r="B2" s="116"/>
      <c r="C2" s="116"/>
      <c r="D2" s="116"/>
      <c r="E2" s="116"/>
      <c r="F2" s="116"/>
      <c r="G2" s="116"/>
      <c r="H2" s="116"/>
      <c r="I2" s="53"/>
    </row>
    <row r="3" spans="1:9" ht="26.25" customHeight="1" x14ac:dyDescent="0.25">
      <c r="A3" s="116" t="s">
        <v>357</v>
      </c>
      <c r="B3" s="116"/>
      <c r="C3" s="116"/>
      <c r="D3" s="116"/>
      <c r="E3" s="116"/>
      <c r="F3" s="116"/>
      <c r="G3" s="116"/>
      <c r="H3" s="116"/>
      <c r="I3" s="53"/>
    </row>
    <row r="4" spans="1:9" s="10" customFormat="1" ht="37.5" customHeight="1" x14ac:dyDescent="0.25">
      <c r="A4"/>
      <c r="B4" s="40"/>
      <c r="C4"/>
      <c r="D4"/>
      <c r="E4"/>
      <c r="F4"/>
      <c r="G4"/>
      <c r="H4"/>
    </row>
    <row r="5" spans="1:9" ht="20.25" customHeight="1" x14ac:dyDescent="0.25">
      <c r="A5" s="115" t="s">
        <v>358</v>
      </c>
      <c r="B5" s="115"/>
      <c r="C5" s="115"/>
      <c r="D5" s="115"/>
      <c r="E5" s="115"/>
      <c r="F5" s="115"/>
      <c r="G5" s="115"/>
      <c r="H5" s="115"/>
      <c r="I5" s="43"/>
    </row>
    <row r="6" spans="1:9" ht="20.25" customHeight="1" x14ac:dyDescent="0.25">
      <c r="B6" s="41"/>
    </row>
    <row r="7" spans="1:9" ht="103.5" customHeight="1" x14ac:dyDescent="0.25">
      <c r="A7" s="114" t="s">
        <v>359</v>
      </c>
      <c r="B7" s="114"/>
      <c r="C7" s="114"/>
      <c r="D7" s="114"/>
      <c r="E7" s="114"/>
      <c r="F7" s="114"/>
      <c r="G7" s="114"/>
      <c r="H7" s="114"/>
      <c r="I7" s="52"/>
    </row>
    <row r="8" spans="1:9" ht="20.25" customHeight="1" x14ac:dyDescent="0.25">
      <c r="B8" s="43"/>
    </row>
    <row r="9" spans="1:9" ht="38.25" customHeight="1" x14ac:dyDescent="0.25">
      <c r="A9" s="113" t="s">
        <v>360</v>
      </c>
      <c r="B9" s="113"/>
      <c r="C9" s="113"/>
      <c r="D9" s="113"/>
      <c r="E9" s="113"/>
      <c r="F9" s="113"/>
      <c r="G9" s="113"/>
      <c r="H9" s="113"/>
      <c r="I9" s="51"/>
    </row>
    <row r="10" spans="1:9" ht="20.25" customHeight="1" x14ac:dyDescent="0.25">
      <c r="B10" s="43"/>
    </row>
    <row r="11" spans="1:9" ht="57" customHeight="1" x14ac:dyDescent="0.25">
      <c r="A11" s="112" t="s">
        <v>361</v>
      </c>
      <c r="B11" s="112"/>
      <c r="C11" s="112"/>
      <c r="D11" s="112"/>
      <c r="E11" s="112"/>
      <c r="F11" s="112"/>
      <c r="G11" s="112"/>
      <c r="H11" s="112"/>
      <c r="I11" s="50"/>
    </row>
    <row r="12" spans="1:9" ht="21.75" customHeight="1" x14ac:dyDescent="0.25">
      <c r="A12" s="111" t="s">
        <v>362</v>
      </c>
      <c r="B12" s="111"/>
      <c r="C12" s="111"/>
      <c r="D12" s="111"/>
      <c r="E12" s="111"/>
      <c r="F12" s="111"/>
      <c r="G12" s="111"/>
      <c r="H12" s="111"/>
      <c r="I12" s="111"/>
    </row>
    <row r="13" spans="1:9" ht="21.75" customHeight="1" x14ac:dyDescent="0.25">
      <c r="A13" s="111" t="s">
        <v>363</v>
      </c>
      <c r="B13" s="111"/>
      <c r="C13" s="111"/>
      <c r="D13" s="111"/>
      <c r="E13" s="111"/>
      <c r="F13" s="111"/>
      <c r="G13" s="111"/>
      <c r="H13" s="111"/>
      <c r="I13" s="111"/>
    </row>
    <row r="14" spans="1:9" ht="21.75" customHeight="1" x14ac:dyDescent="0.25">
      <c r="A14" s="111" t="s">
        <v>364</v>
      </c>
      <c r="B14" s="111"/>
      <c r="C14" s="111"/>
      <c r="D14" s="111"/>
      <c r="E14" s="111"/>
      <c r="F14" s="111"/>
      <c r="G14" s="111"/>
      <c r="H14" s="111"/>
    </row>
    <row r="15" spans="1:9" ht="20.25" customHeight="1" x14ac:dyDescent="0.25">
      <c r="B15" s="43" t="s">
        <v>365</v>
      </c>
    </row>
    <row r="16" spans="1:9" ht="20.25" customHeight="1" x14ac:dyDescent="0.25">
      <c r="E16" s="44" t="s">
        <v>340</v>
      </c>
      <c r="F16" s="44" t="s">
        <v>341</v>
      </c>
    </row>
    <row r="17" spans="1:8" ht="20.25" customHeight="1" x14ac:dyDescent="0.3">
      <c r="B17" s="43" t="s">
        <v>366</v>
      </c>
      <c r="E17" s="48">
        <v>0.69921299999999997</v>
      </c>
      <c r="F17" s="49">
        <f>E17</f>
        <v>0.69921299999999997</v>
      </c>
      <c r="G17" s="45"/>
    </row>
    <row r="18" spans="1:8" ht="20.25" customHeight="1" x14ac:dyDescent="0.3">
      <c r="B18" s="43" t="s">
        <v>367</v>
      </c>
      <c r="E18" s="48">
        <v>0.69921299999999997</v>
      </c>
      <c r="F18" s="49">
        <v>0.69929600000000003</v>
      </c>
      <c r="G18" s="45"/>
    </row>
    <row r="19" spans="1:8" ht="20.25" customHeight="1" x14ac:dyDescent="0.25">
      <c r="B19" s="43" t="s">
        <v>368</v>
      </c>
      <c r="E19" s="43" t="s">
        <v>369</v>
      </c>
      <c r="F19" s="48">
        <v>0.75531700000000002</v>
      </c>
    </row>
    <row r="20" spans="1:8" ht="15" customHeight="1" x14ac:dyDescent="0.25">
      <c r="B20" s="43"/>
    </row>
    <row r="21" spans="1:8" ht="15.75" customHeight="1" x14ac:dyDescent="0.25">
      <c r="B21" s="42" t="s">
        <v>370</v>
      </c>
    </row>
    <row r="22" spans="1:8" ht="15.75" customHeight="1" x14ac:dyDescent="0.25">
      <c r="B22" s="42"/>
    </row>
    <row r="23" spans="1:8" ht="18.75" customHeight="1" x14ac:dyDescent="0.25">
      <c r="B23" s="46" t="s">
        <v>371</v>
      </c>
    </row>
    <row r="24" spans="1:8" ht="18.75" customHeight="1" x14ac:dyDescent="0.25">
      <c r="B24" s="46"/>
    </row>
    <row r="25" spans="1:8" ht="18.75" customHeight="1" x14ac:dyDescent="0.25">
      <c r="B25" s="46" t="s">
        <v>372</v>
      </c>
    </row>
    <row r="26" spans="1:8" ht="18.75" customHeight="1" x14ac:dyDescent="0.25">
      <c r="B26" s="46" t="s">
        <v>373</v>
      </c>
    </row>
    <row r="27" spans="1:8" ht="18.75" customHeight="1" x14ac:dyDescent="0.25">
      <c r="B27" s="54">
        <v>4870000</v>
      </c>
      <c r="C27" s="47"/>
    </row>
    <row r="28" spans="1:8" ht="15.75" thickBot="1" x14ac:dyDescent="0.3"/>
    <row r="29" spans="1:8" x14ac:dyDescent="0.25">
      <c r="A29" s="56" t="s">
        <v>0</v>
      </c>
      <c r="B29" s="57"/>
      <c r="C29" s="57"/>
      <c r="D29" s="57"/>
      <c r="E29" s="57"/>
      <c r="F29" s="57"/>
      <c r="G29" s="57"/>
      <c r="H29" s="58"/>
    </row>
    <row r="30" spans="1:8" ht="15.75" thickBot="1" x14ac:dyDescent="0.3">
      <c r="A30" s="62"/>
      <c r="B30" s="63"/>
      <c r="C30" s="63"/>
      <c r="D30" s="63"/>
      <c r="E30" s="63"/>
      <c r="F30" s="63"/>
      <c r="G30" s="63"/>
      <c r="H30" s="64"/>
    </row>
    <row r="31" spans="1:8" ht="15" customHeight="1" x14ac:dyDescent="0.25">
      <c r="A31" s="30"/>
      <c r="B31" s="17"/>
      <c r="C31" s="17"/>
      <c r="D31" s="17"/>
      <c r="E31" s="17"/>
      <c r="F31" s="17"/>
      <c r="G31" s="17"/>
      <c r="H31" s="29"/>
    </row>
    <row r="32" spans="1:8" ht="21" x14ac:dyDescent="0.25">
      <c r="A32" s="74"/>
      <c r="B32" s="75"/>
      <c r="C32" s="75"/>
      <c r="D32" s="75"/>
      <c r="E32" s="75"/>
      <c r="F32" s="75"/>
      <c r="G32" s="76"/>
      <c r="H32" s="2" t="s">
        <v>231</v>
      </c>
    </row>
    <row r="33" spans="1:8" x14ac:dyDescent="0.25">
      <c r="A33" s="99" t="s">
        <v>1</v>
      </c>
      <c r="B33" s="99"/>
      <c r="C33" s="99"/>
      <c r="D33" s="99"/>
      <c r="E33" s="99"/>
      <c r="F33" s="99"/>
      <c r="G33" s="99"/>
      <c r="H33" s="3"/>
    </row>
    <row r="34" spans="1:8" x14ac:dyDescent="0.25">
      <c r="A34" s="4"/>
      <c r="B34" s="100" t="s">
        <v>2</v>
      </c>
      <c r="C34" s="100"/>
      <c r="D34" s="100"/>
      <c r="E34" s="100"/>
      <c r="F34" s="100"/>
      <c r="G34" s="100"/>
      <c r="H34" s="3"/>
    </row>
    <row r="35" spans="1:8" x14ac:dyDescent="0.25">
      <c r="A35" s="97"/>
      <c r="B35" s="98"/>
      <c r="C35" s="96" t="s">
        <v>3</v>
      </c>
      <c r="D35" s="96"/>
      <c r="E35" s="96"/>
      <c r="F35" s="96"/>
      <c r="G35" s="96"/>
      <c r="H35" s="3"/>
    </row>
    <row r="36" spans="1:8" x14ac:dyDescent="0.25">
      <c r="A36" s="95"/>
      <c r="B36" s="95"/>
      <c r="C36" s="95"/>
      <c r="D36" s="96" t="s">
        <v>4</v>
      </c>
      <c r="E36" s="96"/>
      <c r="F36" s="96"/>
      <c r="G36" s="96"/>
      <c r="H36" s="3"/>
    </row>
    <row r="37" spans="1:8" x14ac:dyDescent="0.25">
      <c r="A37" s="95"/>
      <c r="B37" s="95"/>
      <c r="C37" s="95"/>
      <c r="D37" s="95"/>
      <c r="E37" s="5" t="s">
        <v>5</v>
      </c>
      <c r="F37" s="5" t="s">
        <v>6</v>
      </c>
      <c r="G37" s="5" t="s">
        <v>7</v>
      </c>
      <c r="H37" s="3">
        <v>134000</v>
      </c>
    </row>
    <row r="38" spans="1:8" x14ac:dyDescent="0.25">
      <c r="A38" s="71" t="s">
        <v>8</v>
      </c>
      <c r="B38" s="71"/>
      <c r="C38" s="71"/>
      <c r="D38" s="71"/>
      <c r="E38" s="71"/>
      <c r="F38" s="71"/>
      <c r="G38" s="71"/>
      <c r="H38" s="7">
        <f>SUM(H37)</f>
        <v>134000</v>
      </c>
    </row>
    <row r="39" spans="1:8" x14ac:dyDescent="0.25">
      <c r="A39" s="95"/>
      <c r="B39" s="95"/>
      <c r="C39" s="95"/>
      <c r="D39" s="96" t="s">
        <v>9</v>
      </c>
      <c r="E39" s="96"/>
      <c r="F39" s="96"/>
      <c r="G39" s="96"/>
      <c r="H39" s="3"/>
    </row>
    <row r="40" spans="1:8" x14ac:dyDescent="0.25">
      <c r="A40" s="95"/>
      <c r="B40" s="95"/>
      <c r="C40" s="95"/>
      <c r="D40" s="95"/>
      <c r="E40" s="5" t="s">
        <v>5</v>
      </c>
      <c r="F40" s="5" t="s">
        <v>10</v>
      </c>
      <c r="G40" s="5" t="s">
        <v>11</v>
      </c>
      <c r="H40" s="3">
        <v>80</v>
      </c>
    </row>
    <row r="41" spans="1:8" x14ac:dyDescent="0.25">
      <c r="A41" s="71" t="s">
        <v>12</v>
      </c>
      <c r="B41" s="71"/>
      <c r="C41" s="71"/>
      <c r="D41" s="71"/>
      <c r="E41" s="71"/>
      <c r="F41" s="71"/>
      <c r="G41" s="71"/>
      <c r="H41" s="7">
        <f>SUM(H40)</f>
        <v>80</v>
      </c>
    </row>
    <row r="42" spans="1:8" x14ac:dyDescent="0.25">
      <c r="A42" s="95"/>
      <c r="B42" s="95"/>
      <c r="C42" s="95"/>
      <c r="D42" s="96" t="s">
        <v>13</v>
      </c>
      <c r="E42" s="96"/>
      <c r="F42" s="96"/>
      <c r="G42" s="96"/>
      <c r="H42" s="3"/>
    </row>
    <row r="43" spans="1:8" x14ac:dyDescent="0.25">
      <c r="A43" s="95"/>
      <c r="B43" s="95"/>
      <c r="C43" s="95"/>
      <c r="D43" s="95"/>
      <c r="E43" s="5" t="s">
        <v>5</v>
      </c>
      <c r="F43" s="5" t="s">
        <v>14</v>
      </c>
      <c r="G43" s="5" t="s">
        <v>226</v>
      </c>
      <c r="H43" s="3">
        <v>5000</v>
      </c>
    </row>
    <row r="44" spans="1:8" x14ac:dyDescent="0.25">
      <c r="A44" s="71" t="s">
        <v>15</v>
      </c>
      <c r="B44" s="71"/>
      <c r="C44" s="71"/>
      <c r="D44" s="71"/>
      <c r="E44" s="71"/>
      <c r="F44" s="71"/>
      <c r="G44" s="71"/>
      <c r="H44" s="7">
        <f>SUM(H43)</f>
        <v>5000</v>
      </c>
    </row>
    <row r="45" spans="1:8" x14ac:dyDescent="0.25">
      <c r="A45" s="71" t="s">
        <v>16</v>
      </c>
      <c r="B45" s="71"/>
      <c r="C45" s="71"/>
      <c r="D45" s="71"/>
      <c r="E45" s="71"/>
      <c r="F45" s="71"/>
      <c r="G45" s="71"/>
      <c r="H45" s="7">
        <f>H44+H41+H38</f>
        <v>139080</v>
      </c>
    </row>
    <row r="46" spans="1:8" x14ac:dyDescent="0.25">
      <c r="A46" s="97"/>
      <c r="B46" s="98"/>
      <c r="C46" s="96" t="s">
        <v>20</v>
      </c>
      <c r="D46" s="96"/>
      <c r="E46" s="96"/>
      <c r="F46" s="96"/>
      <c r="G46" s="96"/>
      <c r="H46" s="3"/>
    </row>
    <row r="47" spans="1:8" x14ac:dyDescent="0.25">
      <c r="A47" s="95"/>
      <c r="B47" s="95"/>
      <c r="C47" s="95"/>
      <c r="D47" s="96" t="s">
        <v>13</v>
      </c>
      <c r="E47" s="96"/>
      <c r="F47" s="96"/>
      <c r="G47" s="96"/>
      <c r="H47" s="3"/>
    </row>
    <row r="48" spans="1:8" x14ac:dyDescent="0.25">
      <c r="A48" s="95"/>
      <c r="B48" s="95"/>
      <c r="C48" s="95"/>
      <c r="D48" s="95"/>
      <c r="E48" s="5" t="s">
        <v>21</v>
      </c>
      <c r="F48" s="5" t="s">
        <v>22</v>
      </c>
      <c r="G48" s="5" t="s">
        <v>23</v>
      </c>
      <c r="H48" s="3">
        <v>500</v>
      </c>
    </row>
    <row r="49" spans="1:8" ht="15" customHeight="1" x14ac:dyDescent="0.25">
      <c r="A49" s="95"/>
      <c r="B49" s="95"/>
      <c r="C49" s="95"/>
      <c r="D49" s="95"/>
      <c r="E49" s="5" t="s">
        <v>26</v>
      </c>
      <c r="F49" s="5" t="s">
        <v>37</v>
      </c>
      <c r="G49" s="5" t="s">
        <v>38</v>
      </c>
      <c r="H49" s="3">
        <v>41000</v>
      </c>
    </row>
    <row r="50" spans="1:8" ht="15" customHeight="1" x14ac:dyDescent="0.25">
      <c r="A50" s="95"/>
      <c r="B50" s="95"/>
      <c r="C50" s="95"/>
      <c r="D50" s="95"/>
      <c r="E50" s="5" t="s">
        <v>26</v>
      </c>
      <c r="F50" s="5" t="s">
        <v>39</v>
      </c>
      <c r="G50" s="5" t="s">
        <v>40</v>
      </c>
      <c r="H50" s="3">
        <v>1000</v>
      </c>
    </row>
    <row r="51" spans="1:8" x14ac:dyDescent="0.25">
      <c r="A51" s="71" t="s">
        <v>15</v>
      </c>
      <c r="B51" s="71"/>
      <c r="C51" s="71"/>
      <c r="D51" s="71"/>
      <c r="E51" s="71"/>
      <c r="F51" s="71"/>
      <c r="G51" s="71"/>
      <c r="H51" s="7">
        <f>SUM(H48:H50)</f>
        <v>42500</v>
      </c>
    </row>
    <row r="52" spans="1:8" x14ac:dyDescent="0.25">
      <c r="A52" s="71" t="s">
        <v>24</v>
      </c>
      <c r="B52" s="71"/>
      <c r="C52" s="71"/>
      <c r="D52" s="71"/>
      <c r="E52" s="71"/>
      <c r="F52" s="71"/>
      <c r="G52" s="71"/>
      <c r="H52" s="7">
        <f>SUM(H51)</f>
        <v>42500</v>
      </c>
    </row>
    <row r="53" spans="1:8" x14ac:dyDescent="0.25">
      <c r="A53" s="97"/>
      <c r="B53" s="98"/>
      <c r="C53" s="96" t="s">
        <v>25</v>
      </c>
      <c r="D53" s="96"/>
      <c r="E53" s="96"/>
      <c r="F53" s="96"/>
      <c r="G53" s="96"/>
      <c r="H53" s="3"/>
    </row>
    <row r="54" spans="1:8" x14ac:dyDescent="0.25">
      <c r="A54" s="95"/>
      <c r="B54" s="95"/>
      <c r="C54" s="95"/>
      <c r="D54" s="96" t="s">
        <v>4</v>
      </c>
      <c r="E54" s="96"/>
      <c r="F54" s="96"/>
      <c r="G54" s="96"/>
      <c r="H54" s="3"/>
    </row>
    <row r="55" spans="1:8" x14ac:dyDescent="0.25">
      <c r="A55" s="95"/>
      <c r="B55" s="95"/>
      <c r="C55" s="95"/>
      <c r="D55" s="95"/>
      <c r="E55" s="5" t="s">
        <v>26</v>
      </c>
      <c r="F55" s="5" t="s">
        <v>27</v>
      </c>
      <c r="G55" s="5" t="s">
        <v>28</v>
      </c>
      <c r="H55" s="3">
        <v>223582.35</v>
      </c>
    </row>
    <row r="56" spans="1:8" x14ac:dyDescent="0.25">
      <c r="A56" s="95"/>
      <c r="B56" s="95"/>
      <c r="C56" s="95"/>
      <c r="D56" s="95"/>
      <c r="E56" s="5" t="s">
        <v>26</v>
      </c>
      <c r="F56" s="5" t="s">
        <v>29</v>
      </c>
      <c r="G56" s="5" t="s">
        <v>30</v>
      </c>
      <c r="H56" s="3">
        <v>8713.59</v>
      </c>
    </row>
    <row r="57" spans="1:8" x14ac:dyDescent="0.25">
      <c r="A57" s="95"/>
      <c r="B57" s="95"/>
      <c r="C57" s="95"/>
      <c r="D57" s="95"/>
      <c r="E57" s="5" t="s">
        <v>26</v>
      </c>
      <c r="F57" s="5" t="s">
        <v>31</v>
      </c>
      <c r="G57" s="5" t="s">
        <v>32</v>
      </c>
      <c r="H57" s="3">
        <v>5186.2700000000004</v>
      </c>
    </row>
    <row r="58" spans="1:8" x14ac:dyDescent="0.25">
      <c r="A58" s="95"/>
      <c r="B58" s="95"/>
      <c r="C58" s="95"/>
      <c r="D58" s="95"/>
      <c r="E58" s="5" t="s">
        <v>26</v>
      </c>
      <c r="F58" s="5" t="s">
        <v>33</v>
      </c>
      <c r="G58" s="5" t="s">
        <v>34</v>
      </c>
      <c r="H58" s="3">
        <v>197093.29</v>
      </c>
    </row>
    <row r="59" spans="1:8" ht="21" x14ac:dyDescent="0.25">
      <c r="A59" s="95"/>
      <c r="B59" s="95"/>
      <c r="C59" s="95"/>
      <c r="D59" s="95"/>
      <c r="E59" s="5" t="s">
        <v>26</v>
      </c>
      <c r="F59" s="5" t="s">
        <v>35</v>
      </c>
      <c r="G59" s="5" t="s">
        <v>36</v>
      </c>
      <c r="H59" s="3">
        <v>39500</v>
      </c>
    </row>
    <row r="60" spans="1:8" x14ac:dyDescent="0.25">
      <c r="A60" s="71" t="s">
        <v>8</v>
      </c>
      <c r="B60" s="71"/>
      <c r="C60" s="71"/>
      <c r="D60" s="71"/>
      <c r="E60" s="71"/>
      <c r="F60" s="71"/>
      <c r="G60" s="71"/>
      <c r="H60" s="7">
        <f>SUM(H55:H59)</f>
        <v>474075.5</v>
      </c>
    </row>
    <row r="61" spans="1:8" x14ac:dyDescent="0.25">
      <c r="A61" s="95"/>
      <c r="B61" s="95"/>
      <c r="C61" s="95"/>
      <c r="D61" s="96" t="s">
        <v>41</v>
      </c>
      <c r="E61" s="96"/>
      <c r="F61" s="96"/>
      <c r="G61" s="96"/>
      <c r="H61" s="3"/>
    </row>
    <row r="62" spans="1:8" x14ac:dyDescent="0.25">
      <c r="A62" s="95"/>
      <c r="B62" s="95"/>
      <c r="C62" s="95"/>
      <c r="D62" s="95"/>
      <c r="E62" s="5" t="s">
        <v>26</v>
      </c>
      <c r="F62" s="5" t="s">
        <v>42</v>
      </c>
      <c r="G62" s="5" t="s">
        <v>43</v>
      </c>
      <c r="H62" s="3">
        <v>43000</v>
      </c>
    </row>
    <row r="63" spans="1:8" x14ac:dyDescent="0.25">
      <c r="A63" s="95"/>
      <c r="B63" s="95"/>
      <c r="C63" s="95"/>
      <c r="D63" s="95"/>
      <c r="E63" s="5" t="s">
        <v>26</v>
      </c>
      <c r="F63" s="5" t="s">
        <v>44</v>
      </c>
      <c r="G63" s="5" t="s">
        <v>45</v>
      </c>
      <c r="H63" s="3">
        <v>525</v>
      </c>
    </row>
    <row r="64" spans="1:8" x14ac:dyDescent="0.25">
      <c r="A64" s="95"/>
      <c r="B64" s="95"/>
      <c r="C64" s="95"/>
      <c r="D64" s="95"/>
      <c r="E64" s="5" t="s">
        <v>26</v>
      </c>
      <c r="F64" s="5" t="s">
        <v>46</v>
      </c>
      <c r="G64" s="5" t="s">
        <v>47</v>
      </c>
      <c r="H64" s="3">
        <v>680</v>
      </c>
    </row>
    <row r="65" spans="1:8" x14ac:dyDescent="0.25">
      <c r="A65" s="95"/>
      <c r="B65" s="95"/>
      <c r="C65" s="95"/>
      <c r="D65" s="95"/>
      <c r="E65" s="5" t="s">
        <v>26</v>
      </c>
      <c r="F65" s="5" t="s">
        <v>48</v>
      </c>
      <c r="G65" s="5" t="s">
        <v>49</v>
      </c>
      <c r="H65" s="3">
        <v>670</v>
      </c>
    </row>
    <row r="66" spans="1:8" x14ac:dyDescent="0.25">
      <c r="A66" s="71" t="s">
        <v>50</v>
      </c>
      <c r="B66" s="71"/>
      <c r="C66" s="71"/>
      <c r="D66" s="71"/>
      <c r="E66" s="71"/>
      <c r="F66" s="71"/>
      <c r="G66" s="71"/>
      <c r="H66" s="7">
        <f>SUM(H62:H65)</f>
        <v>44875</v>
      </c>
    </row>
    <row r="67" spans="1:8" x14ac:dyDescent="0.25">
      <c r="A67" s="95"/>
      <c r="B67" s="95"/>
      <c r="C67" s="95"/>
      <c r="D67" s="96" t="s">
        <v>58</v>
      </c>
      <c r="E67" s="96"/>
      <c r="F67" s="96"/>
      <c r="G67" s="96"/>
      <c r="H67" s="3"/>
    </row>
    <row r="68" spans="1:8" x14ac:dyDescent="0.25">
      <c r="A68" s="95"/>
      <c r="B68" s="95"/>
      <c r="C68" s="95"/>
      <c r="D68" s="95"/>
      <c r="E68" s="5" t="s">
        <v>26</v>
      </c>
      <c r="F68" s="5" t="s">
        <v>59</v>
      </c>
      <c r="G68" s="5" t="s">
        <v>60</v>
      </c>
      <c r="H68" s="3">
        <v>442348.5</v>
      </c>
    </row>
    <row r="69" spans="1:8" x14ac:dyDescent="0.25">
      <c r="A69" s="71" t="s">
        <v>61</v>
      </c>
      <c r="B69" s="71"/>
      <c r="C69" s="71"/>
      <c r="D69" s="71"/>
      <c r="E69" s="71"/>
      <c r="F69" s="71"/>
      <c r="G69" s="71"/>
      <c r="H69" s="7">
        <f>H68</f>
        <v>442348.5</v>
      </c>
    </row>
    <row r="70" spans="1:8" x14ac:dyDescent="0.25">
      <c r="A70" s="71" t="s">
        <v>62</v>
      </c>
      <c r="B70" s="71"/>
      <c r="C70" s="71"/>
      <c r="D70" s="71"/>
      <c r="E70" s="71"/>
      <c r="F70" s="71"/>
      <c r="G70" s="71"/>
      <c r="H70" s="7">
        <f>H69+H66+H60+H52+H45</f>
        <v>1142879</v>
      </c>
    </row>
    <row r="71" spans="1:8" x14ac:dyDescent="0.25">
      <c r="A71" s="97"/>
      <c r="B71" s="98"/>
      <c r="C71" s="96" t="s">
        <v>63</v>
      </c>
      <c r="D71" s="96"/>
      <c r="E71" s="96"/>
      <c r="F71" s="96"/>
      <c r="G71" s="96"/>
      <c r="H71" s="3"/>
    </row>
    <row r="72" spans="1:8" x14ac:dyDescent="0.25">
      <c r="A72" s="95"/>
      <c r="B72" s="95"/>
      <c r="C72" s="95"/>
      <c r="D72" s="96" t="s">
        <v>13</v>
      </c>
      <c r="E72" s="96"/>
      <c r="F72" s="96"/>
      <c r="G72" s="96"/>
      <c r="H72" s="3"/>
    </row>
    <row r="73" spans="1:8" ht="21" x14ac:dyDescent="0.25">
      <c r="A73" s="95"/>
      <c r="B73" s="95"/>
      <c r="C73" s="95"/>
      <c r="D73" s="95"/>
      <c r="E73" s="5" t="s">
        <v>64</v>
      </c>
      <c r="F73" s="5" t="s">
        <v>51</v>
      </c>
      <c r="G73" s="5" t="s">
        <v>52</v>
      </c>
      <c r="H73" s="3">
        <v>500</v>
      </c>
    </row>
    <row r="74" spans="1:8" x14ac:dyDescent="0.25">
      <c r="A74" s="95"/>
      <c r="B74" s="95"/>
      <c r="C74" s="95"/>
      <c r="D74" s="95"/>
      <c r="E74" s="5" t="s">
        <v>64</v>
      </c>
      <c r="F74" s="5" t="s">
        <v>53</v>
      </c>
      <c r="G74" s="5" t="s">
        <v>65</v>
      </c>
      <c r="H74" s="3">
        <v>50</v>
      </c>
    </row>
    <row r="75" spans="1:8" x14ac:dyDescent="0.25">
      <c r="A75" s="95"/>
      <c r="B75" s="95"/>
      <c r="C75" s="95"/>
      <c r="D75" s="95"/>
      <c r="E75" s="5" t="s">
        <v>64</v>
      </c>
      <c r="F75" s="5" t="s">
        <v>54</v>
      </c>
      <c r="G75" s="5" t="s">
        <v>55</v>
      </c>
      <c r="H75" s="3">
        <v>30</v>
      </c>
    </row>
    <row r="76" spans="1:8" x14ac:dyDescent="0.25">
      <c r="A76" s="95"/>
      <c r="B76" s="95"/>
      <c r="C76" s="95"/>
      <c r="D76" s="95"/>
      <c r="E76" s="5" t="s">
        <v>64</v>
      </c>
      <c r="F76" s="5" t="s">
        <v>56</v>
      </c>
      <c r="G76" s="5" t="s">
        <v>57</v>
      </c>
      <c r="H76" s="3">
        <v>700</v>
      </c>
    </row>
    <row r="77" spans="1:8" x14ac:dyDescent="0.25">
      <c r="A77" s="95"/>
      <c r="B77" s="95"/>
      <c r="C77" s="95"/>
      <c r="D77" s="95"/>
      <c r="E77" s="5" t="s">
        <v>64</v>
      </c>
      <c r="F77" s="5" t="s">
        <v>66</v>
      </c>
      <c r="G77" s="5" t="s">
        <v>67</v>
      </c>
      <c r="H77" s="3">
        <v>200</v>
      </c>
    </row>
    <row r="78" spans="1:8" x14ac:dyDescent="0.25">
      <c r="A78" s="92"/>
      <c r="B78" s="93"/>
      <c r="C78" s="93"/>
      <c r="D78" s="94"/>
      <c r="E78" s="5">
        <v>519</v>
      </c>
      <c r="F78" s="5">
        <v>4732</v>
      </c>
      <c r="G78" s="5" t="s">
        <v>68</v>
      </c>
      <c r="H78" s="3">
        <v>100</v>
      </c>
    </row>
    <row r="79" spans="1:8" x14ac:dyDescent="0.25">
      <c r="A79" s="92"/>
      <c r="B79" s="93"/>
      <c r="C79" s="93"/>
      <c r="D79" s="94"/>
      <c r="E79" s="5">
        <v>519</v>
      </c>
      <c r="F79" s="5">
        <v>4733</v>
      </c>
      <c r="G79" s="5" t="s">
        <v>69</v>
      </c>
      <c r="H79" s="3">
        <v>50</v>
      </c>
    </row>
    <row r="80" spans="1:8" x14ac:dyDescent="0.25">
      <c r="A80" s="71" t="s">
        <v>15</v>
      </c>
      <c r="B80" s="71"/>
      <c r="C80" s="71"/>
      <c r="D80" s="71"/>
      <c r="E80" s="71"/>
      <c r="F80" s="71"/>
      <c r="G80" s="71"/>
      <c r="H80" s="7">
        <f>SUM(H73:H79)</f>
        <v>1630</v>
      </c>
    </row>
    <row r="81" spans="1:8" x14ac:dyDescent="0.25">
      <c r="A81" s="71" t="s">
        <v>70</v>
      </c>
      <c r="B81" s="71"/>
      <c r="C81" s="71"/>
      <c r="D81" s="71"/>
      <c r="E81" s="71"/>
      <c r="F81" s="71"/>
      <c r="G81" s="71"/>
      <c r="H81" s="7">
        <f>H80</f>
        <v>1630</v>
      </c>
    </row>
    <row r="82" spans="1:8" x14ac:dyDescent="0.25">
      <c r="A82" s="71" t="s">
        <v>74</v>
      </c>
      <c r="B82" s="71"/>
      <c r="C82" s="71"/>
      <c r="D82" s="71"/>
      <c r="E82" s="71"/>
      <c r="F82" s="71"/>
      <c r="G82" s="71"/>
      <c r="H82" s="7">
        <f>H81+H70</f>
        <v>1144509</v>
      </c>
    </row>
    <row r="83" spans="1:8" x14ac:dyDescent="0.25">
      <c r="A83" s="4"/>
      <c r="B83" s="100" t="s">
        <v>75</v>
      </c>
      <c r="C83" s="100"/>
      <c r="D83" s="100"/>
      <c r="E83" s="100"/>
      <c r="F83" s="100"/>
      <c r="G83" s="100"/>
      <c r="H83" s="3"/>
    </row>
    <row r="84" spans="1:8" x14ac:dyDescent="0.25">
      <c r="A84" s="97"/>
      <c r="B84" s="98"/>
      <c r="C84" s="96" t="s">
        <v>3</v>
      </c>
      <c r="D84" s="96"/>
      <c r="E84" s="96"/>
      <c r="F84" s="96"/>
      <c r="G84" s="96"/>
      <c r="H84" s="3"/>
    </row>
    <row r="85" spans="1:8" x14ac:dyDescent="0.25">
      <c r="A85" s="95"/>
      <c r="B85" s="95"/>
      <c r="C85" s="95"/>
      <c r="D85" s="96" t="s">
        <v>228</v>
      </c>
      <c r="E85" s="96"/>
      <c r="F85" s="96"/>
      <c r="G85" s="96"/>
      <c r="H85" s="3"/>
    </row>
    <row r="86" spans="1:8" x14ac:dyDescent="0.25">
      <c r="A86" s="95"/>
      <c r="B86" s="95"/>
      <c r="C86" s="95"/>
      <c r="D86" s="95"/>
      <c r="E86" s="5" t="s">
        <v>5</v>
      </c>
      <c r="F86" s="5" t="s">
        <v>76</v>
      </c>
      <c r="G86" s="5" t="s">
        <v>77</v>
      </c>
      <c r="H86" s="3">
        <v>135000</v>
      </c>
    </row>
    <row r="87" spans="1:8" x14ac:dyDescent="0.25">
      <c r="A87" s="95"/>
      <c r="B87" s="95"/>
      <c r="C87" s="95"/>
      <c r="D87" s="95"/>
      <c r="E87" s="5" t="s">
        <v>5</v>
      </c>
      <c r="F87" s="5" t="s">
        <v>78</v>
      </c>
      <c r="G87" s="5" t="s">
        <v>79</v>
      </c>
      <c r="H87" s="3">
        <v>9535</v>
      </c>
    </row>
    <row r="88" spans="1:8" x14ac:dyDescent="0.25">
      <c r="A88" s="95"/>
      <c r="B88" s="95"/>
      <c r="C88" s="95"/>
      <c r="D88" s="95"/>
      <c r="E88" s="5" t="s">
        <v>5</v>
      </c>
      <c r="F88" s="5" t="s">
        <v>80</v>
      </c>
      <c r="G88" s="5" t="s">
        <v>81</v>
      </c>
      <c r="H88" s="3">
        <v>3739</v>
      </c>
    </row>
    <row r="89" spans="1:8" x14ac:dyDescent="0.25">
      <c r="A89" s="95"/>
      <c r="B89" s="95"/>
      <c r="C89" s="95"/>
      <c r="D89" s="95"/>
      <c r="E89" s="5" t="s">
        <v>5</v>
      </c>
      <c r="F89" s="5" t="s">
        <v>82</v>
      </c>
      <c r="G89" s="5" t="s">
        <v>83</v>
      </c>
      <c r="H89" s="3">
        <v>2000</v>
      </c>
    </row>
    <row r="90" spans="1:8" x14ac:dyDescent="0.25">
      <c r="A90" s="95"/>
      <c r="B90" s="95"/>
      <c r="C90" s="95"/>
      <c r="D90" s="95"/>
      <c r="E90" s="5" t="s">
        <v>5</v>
      </c>
      <c r="F90" s="5" t="s">
        <v>84</v>
      </c>
      <c r="G90" s="5" t="s">
        <v>85</v>
      </c>
      <c r="H90" s="3">
        <v>476</v>
      </c>
    </row>
    <row r="91" spans="1:8" x14ac:dyDescent="0.25">
      <c r="A91" s="95"/>
      <c r="B91" s="95"/>
      <c r="C91" s="95"/>
      <c r="D91" s="95"/>
      <c r="E91" s="5" t="s">
        <v>5</v>
      </c>
      <c r="F91" s="5" t="s">
        <v>86</v>
      </c>
      <c r="G91" s="5" t="s">
        <v>87</v>
      </c>
      <c r="H91" s="3">
        <v>14000</v>
      </c>
    </row>
    <row r="92" spans="1:8" x14ac:dyDescent="0.25">
      <c r="A92" s="95"/>
      <c r="B92" s="95"/>
      <c r="C92" s="95"/>
      <c r="D92" s="95"/>
      <c r="E92" s="5" t="s">
        <v>5</v>
      </c>
      <c r="F92" s="5" t="s">
        <v>88</v>
      </c>
      <c r="G92" s="5" t="s">
        <v>89</v>
      </c>
      <c r="H92" s="3">
        <v>300</v>
      </c>
    </row>
    <row r="93" spans="1:8" x14ac:dyDescent="0.25">
      <c r="A93" s="95"/>
      <c r="B93" s="95"/>
      <c r="C93" s="95"/>
      <c r="D93" s="95"/>
      <c r="E93" s="5" t="s">
        <v>5</v>
      </c>
      <c r="F93" s="5" t="s">
        <v>90</v>
      </c>
      <c r="G93" s="5" t="s">
        <v>91</v>
      </c>
      <c r="H93" s="3">
        <v>200</v>
      </c>
    </row>
    <row r="94" spans="1:8" x14ac:dyDescent="0.25">
      <c r="A94" s="95"/>
      <c r="B94" s="95"/>
      <c r="C94" s="95"/>
      <c r="D94" s="95"/>
      <c r="E94" s="5" t="s">
        <v>5</v>
      </c>
      <c r="F94" s="5" t="s">
        <v>92</v>
      </c>
      <c r="G94" s="5" t="s">
        <v>93</v>
      </c>
      <c r="H94" s="3">
        <v>2400</v>
      </c>
    </row>
    <row r="95" spans="1:8" x14ac:dyDescent="0.25">
      <c r="A95" s="92"/>
      <c r="B95" s="93"/>
      <c r="C95" s="93"/>
      <c r="D95" s="94"/>
      <c r="E95" s="5">
        <v>511</v>
      </c>
      <c r="F95" s="5">
        <v>5143</v>
      </c>
      <c r="G95" s="5" t="s">
        <v>94</v>
      </c>
      <c r="H95" s="8">
        <v>600</v>
      </c>
    </row>
    <row r="96" spans="1:8" x14ac:dyDescent="0.25">
      <c r="A96" s="71" t="s">
        <v>229</v>
      </c>
      <c r="B96" s="71"/>
      <c r="C96" s="71"/>
      <c r="D96" s="71"/>
      <c r="E96" s="71"/>
      <c r="F96" s="71"/>
      <c r="G96" s="71"/>
      <c r="H96" s="7">
        <f>SUM(H86:H95)</f>
        <v>168250</v>
      </c>
    </row>
    <row r="97" spans="1:8" ht="15" customHeight="1" x14ac:dyDescent="0.25">
      <c r="A97" s="95"/>
      <c r="B97" s="95"/>
      <c r="C97" s="95"/>
      <c r="D97" s="96" t="s">
        <v>95</v>
      </c>
      <c r="E97" s="96"/>
      <c r="F97" s="96"/>
      <c r="G97" s="96"/>
      <c r="H97" s="3"/>
    </row>
    <row r="98" spans="1:8" x14ac:dyDescent="0.25">
      <c r="A98" s="95"/>
      <c r="B98" s="95"/>
      <c r="C98" s="95"/>
      <c r="D98" s="95"/>
      <c r="E98" s="5" t="s">
        <v>5</v>
      </c>
      <c r="F98" s="5" t="s">
        <v>96</v>
      </c>
      <c r="G98" s="5" t="s">
        <v>97</v>
      </c>
      <c r="H98" s="3">
        <v>4500</v>
      </c>
    </row>
    <row r="99" spans="1:8" x14ac:dyDescent="0.25">
      <c r="A99" s="95"/>
      <c r="B99" s="95"/>
      <c r="C99" s="95"/>
      <c r="D99" s="95"/>
      <c r="E99" s="5" t="s">
        <v>5</v>
      </c>
      <c r="F99" s="5" t="s">
        <v>98</v>
      </c>
      <c r="G99" s="5" t="s">
        <v>99</v>
      </c>
      <c r="H99" s="3">
        <v>5000</v>
      </c>
    </row>
    <row r="100" spans="1:8" x14ac:dyDescent="0.25">
      <c r="A100" s="95"/>
      <c r="B100" s="95"/>
      <c r="C100" s="95"/>
      <c r="D100" s="95"/>
      <c r="E100" s="5" t="s">
        <v>5</v>
      </c>
      <c r="F100" s="5" t="s">
        <v>100</v>
      </c>
      <c r="G100" s="5" t="s">
        <v>101</v>
      </c>
      <c r="H100" s="3">
        <v>1500</v>
      </c>
    </row>
    <row r="101" spans="1:8" x14ac:dyDescent="0.25">
      <c r="A101" s="95"/>
      <c r="B101" s="95"/>
      <c r="C101" s="95"/>
      <c r="D101" s="95"/>
      <c r="E101" s="5" t="s">
        <v>5</v>
      </c>
      <c r="F101" s="5" t="s">
        <v>102</v>
      </c>
      <c r="G101" s="5" t="s">
        <v>103</v>
      </c>
      <c r="H101" s="3">
        <v>8500</v>
      </c>
    </row>
    <row r="102" spans="1:8" x14ac:dyDescent="0.25">
      <c r="A102" s="95"/>
      <c r="B102" s="95"/>
      <c r="C102" s="95"/>
      <c r="D102" s="95"/>
      <c r="E102" s="5" t="s">
        <v>5</v>
      </c>
      <c r="F102" s="5" t="s">
        <v>104</v>
      </c>
      <c r="G102" s="5" t="s">
        <v>105</v>
      </c>
      <c r="H102" s="3">
        <v>11500</v>
      </c>
    </row>
    <row r="103" spans="1:8" x14ac:dyDescent="0.25">
      <c r="A103" s="95"/>
      <c r="B103" s="95"/>
      <c r="C103" s="95"/>
      <c r="D103" s="95"/>
      <c r="E103" s="5" t="s">
        <v>5</v>
      </c>
      <c r="F103" s="5" t="s">
        <v>106</v>
      </c>
      <c r="G103" s="5" t="s">
        <v>107</v>
      </c>
      <c r="H103" s="3">
        <v>6000</v>
      </c>
    </row>
    <row r="104" spans="1:8" x14ac:dyDescent="0.25">
      <c r="A104" s="95"/>
      <c r="B104" s="95"/>
      <c r="C104" s="95"/>
      <c r="D104" s="95"/>
      <c r="E104" s="5" t="s">
        <v>5</v>
      </c>
      <c r="F104" s="5" t="s">
        <v>108</v>
      </c>
      <c r="G104" s="5" t="s">
        <v>109</v>
      </c>
      <c r="H104" s="3">
        <v>1500</v>
      </c>
    </row>
    <row r="105" spans="1:8" x14ac:dyDescent="0.25">
      <c r="A105" s="95"/>
      <c r="B105" s="95"/>
      <c r="C105" s="95"/>
      <c r="D105" s="95"/>
      <c r="E105" s="5" t="s">
        <v>5</v>
      </c>
      <c r="F105" s="5" t="s">
        <v>110</v>
      </c>
      <c r="G105" s="5" t="s">
        <v>111</v>
      </c>
      <c r="H105" s="3">
        <v>400</v>
      </c>
    </row>
    <row r="106" spans="1:8" x14ac:dyDescent="0.25">
      <c r="A106" s="95"/>
      <c r="B106" s="95"/>
      <c r="C106" s="95"/>
      <c r="D106" s="95"/>
      <c r="E106" s="5" t="s">
        <v>5</v>
      </c>
      <c r="F106" s="5" t="s">
        <v>112</v>
      </c>
      <c r="G106" s="5" t="s">
        <v>113</v>
      </c>
      <c r="H106" s="3">
        <v>500</v>
      </c>
    </row>
    <row r="107" spans="1:8" x14ac:dyDescent="0.25">
      <c r="A107" s="95"/>
      <c r="B107" s="95"/>
      <c r="C107" s="95"/>
      <c r="D107" s="95"/>
      <c r="E107" s="5" t="s">
        <v>5</v>
      </c>
      <c r="F107" s="5" t="s">
        <v>114</v>
      </c>
      <c r="G107" s="5" t="s">
        <v>115</v>
      </c>
      <c r="H107" s="3">
        <v>14486</v>
      </c>
    </row>
    <row r="108" spans="1:8" x14ac:dyDescent="0.25">
      <c r="A108" s="95"/>
      <c r="B108" s="95"/>
      <c r="C108" s="95"/>
      <c r="D108" s="95"/>
      <c r="E108" s="5" t="s">
        <v>5</v>
      </c>
      <c r="F108" s="5" t="s">
        <v>116</v>
      </c>
      <c r="G108" s="5" t="s">
        <v>117</v>
      </c>
      <c r="H108" s="3">
        <v>5500</v>
      </c>
    </row>
    <row r="109" spans="1:8" x14ac:dyDescent="0.25">
      <c r="A109" s="95"/>
      <c r="B109" s="95"/>
      <c r="C109" s="95"/>
      <c r="D109" s="95"/>
      <c r="E109" s="5" t="s">
        <v>5</v>
      </c>
      <c r="F109" s="5" t="s">
        <v>118</v>
      </c>
      <c r="G109" s="5" t="s">
        <v>119</v>
      </c>
      <c r="H109" s="3">
        <v>4500</v>
      </c>
    </row>
    <row r="110" spans="1:8" x14ac:dyDescent="0.25">
      <c r="A110" s="95"/>
      <c r="B110" s="95"/>
      <c r="C110" s="95"/>
      <c r="D110" s="95"/>
      <c r="E110" s="5" t="s">
        <v>5</v>
      </c>
      <c r="F110" s="5" t="s">
        <v>120</v>
      </c>
      <c r="G110" s="5" t="s">
        <v>121</v>
      </c>
      <c r="H110" s="3">
        <v>500</v>
      </c>
    </row>
    <row r="111" spans="1:8" x14ac:dyDescent="0.25">
      <c r="A111" s="95"/>
      <c r="B111" s="95"/>
      <c r="C111" s="95"/>
      <c r="D111" s="95"/>
      <c r="E111" s="5" t="s">
        <v>5</v>
      </c>
      <c r="F111" s="5" t="s">
        <v>122</v>
      </c>
      <c r="G111" s="5" t="s">
        <v>123</v>
      </c>
      <c r="H111" s="3">
        <v>600</v>
      </c>
    </row>
    <row r="112" spans="1:8" x14ac:dyDescent="0.25">
      <c r="A112" s="95"/>
      <c r="B112" s="95"/>
      <c r="C112" s="95"/>
      <c r="D112" s="95"/>
      <c r="E112" s="5" t="s">
        <v>5</v>
      </c>
      <c r="F112" s="5" t="s">
        <v>124</v>
      </c>
      <c r="G112" s="5" t="s">
        <v>125</v>
      </c>
      <c r="H112" s="3">
        <v>50</v>
      </c>
    </row>
    <row r="113" spans="1:8" x14ac:dyDescent="0.25">
      <c r="A113" s="95"/>
      <c r="B113" s="95"/>
      <c r="C113" s="95"/>
      <c r="D113" s="95"/>
      <c r="E113" s="5" t="s">
        <v>5</v>
      </c>
      <c r="F113" s="5" t="s">
        <v>126</v>
      </c>
      <c r="G113" s="5" t="s">
        <v>127</v>
      </c>
      <c r="H113" s="3">
        <v>2000</v>
      </c>
    </row>
    <row r="114" spans="1:8" x14ac:dyDescent="0.25">
      <c r="A114" s="95"/>
      <c r="B114" s="95"/>
      <c r="C114" s="95"/>
      <c r="D114" s="95"/>
      <c r="E114" s="5" t="s">
        <v>5</v>
      </c>
      <c r="F114" s="5" t="s">
        <v>128</v>
      </c>
      <c r="G114" s="5" t="s">
        <v>129</v>
      </c>
      <c r="H114" s="3">
        <v>5000</v>
      </c>
    </row>
    <row r="115" spans="1:8" x14ac:dyDescent="0.25">
      <c r="A115" s="95"/>
      <c r="B115" s="95"/>
      <c r="C115" s="95"/>
      <c r="D115" s="95"/>
      <c r="E115" s="5" t="s">
        <v>5</v>
      </c>
      <c r="F115" s="5" t="s">
        <v>130</v>
      </c>
      <c r="G115" s="5" t="s">
        <v>131</v>
      </c>
      <c r="H115" s="3">
        <v>0</v>
      </c>
    </row>
    <row r="116" spans="1:8" x14ac:dyDescent="0.25">
      <c r="A116" s="95"/>
      <c r="B116" s="95"/>
      <c r="C116" s="95"/>
      <c r="D116" s="95"/>
      <c r="E116" s="5" t="s">
        <v>5</v>
      </c>
      <c r="F116" s="5" t="s">
        <v>132</v>
      </c>
      <c r="G116" s="5" t="s">
        <v>133</v>
      </c>
      <c r="H116" s="3">
        <v>900</v>
      </c>
    </row>
    <row r="117" spans="1:8" x14ac:dyDescent="0.25">
      <c r="A117" s="95"/>
      <c r="B117" s="95"/>
      <c r="C117" s="95"/>
      <c r="D117" s="95"/>
      <c r="E117" s="5" t="s">
        <v>5</v>
      </c>
      <c r="F117" s="5" t="s">
        <v>134</v>
      </c>
      <c r="G117" s="5" t="s">
        <v>135</v>
      </c>
      <c r="H117" s="3">
        <v>7000</v>
      </c>
    </row>
    <row r="118" spans="1:8" x14ac:dyDescent="0.25">
      <c r="A118" s="95"/>
      <c r="B118" s="95"/>
      <c r="C118" s="95"/>
      <c r="D118" s="95"/>
      <c r="E118" s="5" t="s">
        <v>5</v>
      </c>
      <c r="F118" s="5" t="s">
        <v>136</v>
      </c>
      <c r="G118" s="5" t="s">
        <v>137</v>
      </c>
      <c r="H118" s="3">
        <v>8000</v>
      </c>
    </row>
    <row r="119" spans="1:8" x14ac:dyDescent="0.25">
      <c r="A119" s="95"/>
      <c r="B119" s="95"/>
      <c r="C119" s="95"/>
      <c r="D119" s="95"/>
      <c r="E119" s="5" t="s">
        <v>5</v>
      </c>
      <c r="F119" s="5" t="s">
        <v>138</v>
      </c>
      <c r="G119" s="5" t="s">
        <v>139</v>
      </c>
      <c r="H119" s="3">
        <v>42000</v>
      </c>
    </row>
    <row r="120" spans="1:8" x14ac:dyDescent="0.25">
      <c r="A120" s="71" t="s">
        <v>140</v>
      </c>
      <c r="B120" s="71"/>
      <c r="C120" s="71"/>
      <c r="D120" s="71"/>
      <c r="E120" s="71"/>
      <c r="F120" s="71"/>
      <c r="G120" s="71"/>
      <c r="H120" s="7">
        <f>SUM(H98:H119)</f>
        <v>129936</v>
      </c>
    </row>
    <row r="121" spans="1:8" x14ac:dyDescent="0.25">
      <c r="A121" s="95"/>
      <c r="B121" s="95"/>
      <c r="C121" s="95"/>
      <c r="D121" s="96" t="s">
        <v>141</v>
      </c>
      <c r="E121" s="96"/>
      <c r="F121" s="96"/>
      <c r="G121" s="96"/>
      <c r="H121" s="3"/>
    </row>
    <row r="122" spans="1:8" x14ac:dyDescent="0.25">
      <c r="A122" s="95"/>
      <c r="B122" s="95"/>
      <c r="C122" s="95"/>
      <c r="D122" s="95"/>
      <c r="E122" s="5" t="s">
        <v>5</v>
      </c>
      <c r="F122" s="5" t="s">
        <v>142</v>
      </c>
      <c r="G122" s="5" t="s">
        <v>143</v>
      </c>
      <c r="H122" s="8">
        <v>15000</v>
      </c>
    </row>
    <row r="123" spans="1:8" x14ac:dyDescent="0.25">
      <c r="A123" s="95"/>
      <c r="B123" s="95"/>
      <c r="C123" s="95"/>
      <c r="D123" s="95"/>
      <c r="E123" s="5" t="s">
        <v>5</v>
      </c>
      <c r="F123" s="5" t="s">
        <v>144</v>
      </c>
      <c r="G123" s="5" t="s">
        <v>145</v>
      </c>
      <c r="H123" s="3">
        <v>200</v>
      </c>
    </row>
    <row r="124" spans="1:8" x14ac:dyDescent="0.25">
      <c r="A124" s="95"/>
      <c r="B124" s="95"/>
      <c r="C124" s="95"/>
      <c r="D124" s="95"/>
      <c r="E124" s="5" t="s">
        <v>5</v>
      </c>
      <c r="F124" s="5" t="s">
        <v>146</v>
      </c>
      <c r="G124" s="5" t="s">
        <v>147</v>
      </c>
      <c r="H124" s="3">
        <v>1000</v>
      </c>
    </row>
    <row r="125" spans="1:8" x14ac:dyDescent="0.25">
      <c r="A125" s="95"/>
      <c r="B125" s="95"/>
      <c r="C125" s="95"/>
      <c r="D125" s="95"/>
      <c r="E125" s="5" t="s">
        <v>5</v>
      </c>
      <c r="F125" s="5" t="s">
        <v>148</v>
      </c>
      <c r="G125" s="5" t="s">
        <v>149</v>
      </c>
      <c r="H125" s="8">
        <v>6000</v>
      </c>
    </row>
    <row r="126" spans="1:8" x14ac:dyDescent="0.25">
      <c r="A126" s="95"/>
      <c r="B126" s="95"/>
      <c r="C126" s="95"/>
      <c r="D126" s="95"/>
      <c r="E126" s="5" t="s">
        <v>5</v>
      </c>
      <c r="F126" s="5" t="s">
        <v>150</v>
      </c>
      <c r="G126" s="5" t="s">
        <v>151</v>
      </c>
      <c r="H126" s="3">
        <v>100</v>
      </c>
    </row>
    <row r="127" spans="1:8" x14ac:dyDescent="0.25">
      <c r="A127" s="95"/>
      <c r="B127" s="95"/>
      <c r="C127" s="95"/>
      <c r="D127" s="95"/>
      <c r="E127" s="5" t="s">
        <v>5</v>
      </c>
      <c r="F127" s="5" t="s">
        <v>152</v>
      </c>
      <c r="G127" s="5" t="s">
        <v>153</v>
      </c>
      <c r="H127" s="8">
        <v>2650</v>
      </c>
    </row>
    <row r="128" spans="1:8" x14ac:dyDescent="0.25">
      <c r="A128" s="95"/>
      <c r="B128" s="95"/>
      <c r="C128" s="95"/>
      <c r="D128" s="95"/>
      <c r="E128" s="5" t="s">
        <v>5</v>
      </c>
      <c r="F128" s="5" t="s">
        <v>154</v>
      </c>
      <c r="G128" s="5" t="s">
        <v>155</v>
      </c>
      <c r="H128" s="3">
        <v>3000</v>
      </c>
    </row>
    <row r="129" spans="1:8" x14ac:dyDescent="0.25">
      <c r="A129" s="95"/>
      <c r="B129" s="95"/>
      <c r="C129" s="95"/>
      <c r="D129" s="95"/>
      <c r="E129" s="5" t="s">
        <v>5</v>
      </c>
      <c r="F129" s="5" t="s">
        <v>156</v>
      </c>
      <c r="G129" s="5" t="s">
        <v>157</v>
      </c>
      <c r="H129" s="3">
        <v>300</v>
      </c>
    </row>
    <row r="130" spans="1:8" x14ac:dyDescent="0.25">
      <c r="A130" s="71" t="s">
        <v>161</v>
      </c>
      <c r="B130" s="71"/>
      <c r="C130" s="71"/>
      <c r="D130" s="71"/>
      <c r="E130" s="71"/>
      <c r="F130" s="71"/>
      <c r="G130" s="71"/>
      <c r="H130" s="7">
        <f>SUM(H122:H129)</f>
        <v>28250</v>
      </c>
    </row>
    <row r="131" spans="1:8" ht="15" customHeight="1" x14ac:dyDescent="0.25">
      <c r="A131" s="71" t="s">
        <v>16</v>
      </c>
      <c r="B131" s="71"/>
      <c r="C131" s="71"/>
      <c r="D131" s="71"/>
      <c r="E131" s="71"/>
      <c r="F131" s="71"/>
      <c r="G131" s="71"/>
      <c r="H131" s="7">
        <f>H130+H120+H96</f>
        <v>326436</v>
      </c>
    </row>
    <row r="132" spans="1:8" x14ac:dyDescent="0.25">
      <c r="A132" s="97"/>
      <c r="B132" s="98"/>
      <c r="C132" s="96" t="s">
        <v>162</v>
      </c>
      <c r="D132" s="96"/>
      <c r="E132" s="96"/>
      <c r="F132" s="96"/>
      <c r="G132" s="96"/>
      <c r="H132" s="3"/>
    </row>
    <row r="133" spans="1:8" x14ac:dyDescent="0.25">
      <c r="A133" s="95"/>
      <c r="B133" s="95"/>
      <c r="C133" s="95"/>
      <c r="D133" s="96" t="s">
        <v>228</v>
      </c>
      <c r="E133" s="96"/>
      <c r="F133" s="96"/>
      <c r="G133" s="96"/>
      <c r="H133" s="3"/>
    </row>
    <row r="134" spans="1:8" x14ac:dyDescent="0.25">
      <c r="A134" s="95"/>
      <c r="B134" s="95"/>
      <c r="C134" s="95"/>
      <c r="D134" s="95"/>
      <c r="E134" s="5" t="s">
        <v>163</v>
      </c>
      <c r="F134" s="5" t="s">
        <v>76</v>
      </c>
      <c r="G134" s="5" t="s">
        <v>77</v>
      </c>
      <c r="H134" s="3">
        <v>37900</v>
      </c>
    </row>
    <row r="135" spans="1:8" x14ac:dyDescent="0.25">
      <c r="A135" s="95"/>
      <c r="B135" s="95"/>
      <c r="C135" s="95"/>
      <c r="D135" s="95"/>
      <c r="E135" s="5" t="s">
        <v>163</v>
      </c>
      <c r="F135" s="5" t="s">
        <v>164</v>
      </c>
      <c r="G135" s="5" t="s">
        <v>165</v>
      </c>
      <c r="H135" s="3">
        <v>50</v>
      </c>
    </row>
    <row r="136" spans="1:8" x14ac:dyDescent="0.25">
      <c r="A136" s="95"/>
      <c r="B136" s="95"/>
      <c r="C136" s="95"/>
      <c r="D136" s="95"/>
      <c r="E136" s="5" t="s">
        <v>163</v>
      </c>
      <c r="F136" s="5" t="s">
        <v>78</v>
      </c>
      <c r="G136" s="5" t="s">
        <v>79</v>
      </c>
      <c r="H136" s="3">
        <v>2900</v>
      </c>
    </row>
    <row r="137" spans="1:8" x14ac:dyDescent="0.25">
      <c r="A137" s="95"/>
      <c r="B137" s="95"/>
      <c r="C137" s="95"/>
      <c r="D137" s="95"/>
      <c r="E137" s="5" t="s">
        <v>163</v>
      </c>
      <c r="F137" s="5" t="s">
        <v>80</v>
      </c>
      <c r="G137" s="5" t="s">
        <v>81</v>
      </c>
      <c r="H137" s="3">
        <v>1145</v>
      </c>
    </row>
    <row r="138" spans="1:8" x14ac:dyDescent="0.25">
      <c r="A138" s="95"/>
      <c r="B138" s="95"/>
      <c r="C138" s="95"/>
      <c r="D138" s="95"/>
      <c r="E138" s="5" t="s">
        <v>163</v>
      </c>
      <c r="F138" s="5" t="s">
        <v>82</v>
      </c>
      <c r="G138" s="5" t="s">
        <v>83</v>
      </c>
      <c r="H138" s="3">
        <v>40</v>
      </c>
    </row>
    <row r="139" spans="1:8" x14ac:dyDescent="0.25">
      <c r="A139" s="95"/>
      <c r="B139" s="95"/>
      <c r="C139" s="95"/>
      <c r="D139" s="95"/>
      <c r="E139" s="5" t="s">
        <v>163</v>
      </c>
      <c r="F139" s="5" t="s">
        <v>84</v>
      </c>
      <c r="G139" s="5" t="s">
        <v>85</v>
      </c>
      <c r="H139" s="3">
        <v>1545</v>
      </c>
    </row>
    <row r="140" spans="1:8" x14ac:dyDescent="0.25">
      <c r="A140" s="95"/>
      <c r="B140" s="95"/>
      <c r="C140" s="95"/>
      <c r="D140" s="95"/>
      <c r="E140" s="5" t="s">
        <v>163</v>
      </c>
      <c r="F140" s="5" t="s">
        <v>86</v>
      </c>
      <c r="G140" s="5" t="s">
        <v>87</v>
      </c>
      <c r="H140" s="3">
        <v>6500</v>
      </c>
    </row>
    <row r="141" spans="1:8" x14ac:dyDescent="0.25">
      <c r="A141" s="95"/>
      <c r="B141" s="95"/>
      <c r="C141" s="95"/>
      <c r="D141" s="95"/>
      <c r="E141" s="5" t="s">
        <v>163</v>
      </c>
      <c r="F141" s="5" t="s">
        <v>88</v>
      </c>
      <c r="G141" s="5" t="s">
        <v>89</v>
      </c>
      <c r="H141" s="3">
        <v>400</v>
      </c>
    </row>
    <row r="142" spans="1:8" x14ac:dyDescent="0.25">
      <c r="A142" s="71" t="s">
        <v>229</v>
      </c>
      <c r="B142" s="71"/>
      <c r="C142" s="71"/>
      <c r="D142" s="71"/>
      <c r="E142" s="71"/>
      <c r="F142" s="71"/>
      <c r="G142" s="71"/>
      <c r="H142" s="7">
        <f>SUM(H134:H141)</f>
        <v>50480</v>
      </c>
    </row>
    <row r="143" spans="1:8" x14ac:dyDescent="0.25">
      <c r="A143" s="95"/>
      <c r="B143" s="95"/>
      <c r="C143" s="95"/>
      <c r="D143" s="96" t="s">
        <v>95</v>
      </c>
      <c r="E143" s="96"/>
      <c r="F143" s="96"/>
      <c r="G143" s="96"/>
      <c r="H143" s="3"/>
    </row>
    <row r="144" spans="1:8" x14ac:dyDescent="0.25">
      <c r="A144" s="95"/>
      <c r="B144" s="95"/>
      <c r="C144" s="95"/>
      <c r="D144" s="95"/>
      <c r="E144" s="5" t="s">
        <v>163</v>
      </c>
      <c r="F144" s="5" t="s">
        <v>166</v>
      </c>
      <c r="G144" s="5" t="s">
        <v>167</v>
      </c>
      <c r="H144" s="3">
        <v>50</v>
      </c>
    </row>
    <row r="145" spans="1:8" x14ac:dyDescent="0.25">
      <c r="A145" s="95"/>
      <c r="B145" s="95"/>
      <c r="C145" s="95"/>
      <c r="D145" s="95"/>
      <c r="E145" s="5" t="s">
        <v>163</v>
      </c>
      <c r="F145" s="5" t="s">
        <v>106</v>
      </c>
      <c r="G145" s="5" t="s">
        <v>107</v>
      </c>
      <c r="H145" s="3">
        <v>900</v>
      </c>
    </row>
    <row r="146" spans="1:8" x14ac:dyDescent="0.25">
      <c r="A146" s="95"/>
      <c r="B146" s="95"/>
      <c r="C146" s="95"/>
      <c r="D146" s="95"/>
      <c r="E146" s="5" t="s">
        <v>163</v>
      </c>
      <c r="F146" s="5" t="s">
        <v>114</v>
      </c>
      <c r="G146" s="5" t="s">
        <v>115</v>
      </c>
      <c r="H146" s="3">
        <v>608</v>
      </c>
    </row>
    <row r="147" spans="1:8" x14ac:dyDescent="0.25">
      <c r="A147" s="95"/>
      <c r="B147" s="95"/>
      <c r="C147" s="95"/>
      <c r="D147" s="95"/>
      <c r="E147" s="5" t="s">
        <v>163</v>
      </c>
      <c r="F147" s="5" t="s">
        <v>116</v>
      </c>
      <c r="G147" s="5" t="s">
        <v>117</v>
      </c>
      <c r="H147" s="3">
        <v>950</v>
      </c>
    </row>
    <row r="148" spans="1:8" x14ac:dyDescent="0.25">
      <c r="A148" s="95"/>
      <c r="B148" s="95"/>
      <c r="C148" s="95"/>
      <c r="D148" s="95"/>
      <c r="E148" s="5" t="s">
        <v>163</v>
      </c>
      <c r="F148" s="5" t="s">
        <v>118</v>
      </c>
      <c r="G148" s="5" t="s">
        <v>119</v>
      </c>
      <c r="H148" s="3">
        <v>1300</v>
      </c>
    </row>
    <row r="149" spans="1:8" x14ac:dyDescent="0.25">
      <c r="A149" s="95"/>
      <c r="B149" s="95"/>
      <c r="C149" s="95"/>
      <c r="D149" s="95"/>
      <c r="E149" s="5" t="s">
        <v>163</v>
      </c>
      <c r="F149" s="5" t="s">
        <v>120</v>
      </c>
      <c r="G149" s="5" t="s">
        <v>121</v>
      </c>
      <c r="H149" s="3">
        <v>50</v>
      </c>
    </row>
    <row r="150" spans="1:8" x14ac:dyDescent="0.25">
      <c r="A150" s="95"/>
      <c r="B150" s="95"/>
      <c r="C150" s="95"/>
      <c r="D150" s="95"/>
      <c r="E150" s="5" t="s">
        <v>163</v>
      </c>
      <c r="F150" s="5" t="s">
        <v>168</v>
      </c>
      <c r="G150" s="5" t="s">
        <v>169</v>
      </c>
      <c r="H150" s="3">
        <v>300</v>
      </c>
    </row>
    <row r="151" spans="1:8" x14ac:dyDescent="0.25">
      <c r="A151" s="95"/>
      <c r="B151" s="95"/>
      <c r="C151" s="95"/>
      <c r="D151" s="95"/>
      <c r="E151" s="5" t="s">
        <v>163</v>
      </c>
      <c r="F151" s="5" t="s">
        <v>134</v>
      </c>
      <c r="G151" s="5" t="s">
        <v>135</v>
      </c>
      <c r="H151" s="3">
        <v>0</v>
      </c>
    </row>
    <row r="152" spans="1:8" x14ac:dyDescent="0.25">
      <c r="A152" s="71" t="s">
        <v>140</v>
      </c>
      <c r="B152" s="71"/>
      <c r="C152" s="71"/>
      <c r="D152" s="71"/>
      <c r="E152" s="71"/>
      <c r="F152" s="71"/>
      <c r="G152" s="71"/>
      <c r="H152" s="7">
        <f>SUM(H144:H151)</f>
        <v>4158</v>
      </c>
    </row>
    <row r="153" spans="1:8" x14ac:dyDescent="0.25">
      <c r="A153" s="95"/>
      <c r="B153" s="95"/>
      <c r="C153" s="95"/>
      <c r="D153" s="96" t="s">
        <v>141</v>
      </c>
      <c r="E153" s="96"/>
      <c r="F153" s="96"/>
      <c r="G153" s="96"/>
      <c r="H153" s="3"/>
    </row>
    <row r="154" spans="1:8" x14ac:dyDescent="0.25">
      <c r="A154" s="95"/>
      <c r="B154" s="95"/>
      <c r="C154" s="95"/>
      <c r="D154" s="95"/>
      <c r="E154" s="5" t="s">
        <v>163</v>
      </c>
      <c r="F154" s="5" t="s">
        <v>142</v>
      </c>
      <c r="G154" s="5" t="s">
        <v>143</v>
      </c>
      <c r="H154" s="3">
        <v>500</v>
      </c>
    </row>
    <row r="155" spans="1:8" ht="21" x14ac:dyDescent="0.25">
      <c r="A155" s="95"/>
      <c r="B155" s="95"/>
      <c r="C155" s="95"/>
      <c r="D155" s="95"/>
      <c r="E155" s="5" t="s">
        <v>163</v>
      </c>
      <c r="F155" s="5" t="s">
        <v>170</v>
      </c>
      <c r="G155" s="5" t="s">
        <v>171</v>
      </c>
      <c r="H155" s="8">
        <v>1000</v>
      </c>
    </row>
    <row r="156" spans="1:8" x14ac:dyDescent="0.25">
      <c r="A156" s="95"/>
      <c r="B156" s="95"/>
      <c r="C156" s="95"/>
      <c r="D156" s="95"/>
      <c r="E156" s="5" t="s">
        <v>163</v>
      </c>
      <c r="F156" s="5" t="s">
        <v>150</v>
      </c>
      <c r="G156" s="5" t="s">
        <v>151</v>
      </c>
      <c r="H156" s="3">
        <v>100</v>
      </c>
    </row>
    <row r="157" spans="1:8" x14ac:dyDescent="0.25">
      <c r="A157" s="95"/>
      <c r="B157" s="95"/>
      <c r="C157" s="95"/>
      <c r="D157" s="95"/>
      <c r="E157" s="5" t="s">
        <v>163</v>
      </c>
      <c r="F157" s="5" t="s">
        <v>154</v>
      </c>
      <c r="G157" s="5" t="s">
        <v>155</v>
      </c>
      <c r="H157" s="3">
        <v>300</v>
      </c>
    </row>
    <row r="158" spans="1:8" x14ac:dyDescent="0.25">
      <c r="A158" s="95"/>
      <c r="B158" s="95"/>
      <c r="C158" s="95"/>
      <c r="D158" s="95"/>
      <c r="E158" s="5" t="s">
        <v>163</v>
      </c>
      <c r="F158" s="5" t="s">
        <v>156</v>
      </c>
      <c r="G158" s="5" t="s">
        <v>157</v>
      </c>
      <c r="H158" s="3">
        <v>150</v>
      </c>
    </row>
    <row r="159" spans="1:8" x14ac:dyDescent="0.25">
      <c r="A159" s="95"/>
      <c r="B159" s="95"/>
      <c r="C159" s="95"/>
      <c r="D159" s="95"/>
      <c r="E159" s="5" t="s">
        <v>163</v>
      </c>
      <c r="F159" s="5" t="s">
        <v>172</v>
      </c>
      <c r="G159" s="5" t="s">
        <v>173</v>
      </c>
      <c r="H159" s="3">
        <v>150</v>
      </c>
    </row>
    <row r="160" spans="1:8" x14ac:dyDescent="0.25">
      <c r="A160" s="95"/>
      <c r="B160" s="95"/>
      <c r="C160" s="95"/>
      <c r="D160" s="95"/>
      <c r="E160" s="5" t="s">
        <v>163</v>
      </c>
      <c r="F160" s="5" t="s">
        <v>158</v>
      </c>
      <c r="G160" s="5" t="s">
        <v>174</v>
      </c>
      <c r="H160" s="3">
        <v>2000</v>
      </c>
    </row>
    <row r="161" spans="1:8" x14ac:dyDescent="0.25">
      <c r="A161" s="71" t="s">
        <v>161</v>
      </c>
      <c r="B161" s="71"/>
      <c r="C161" s="71"/>
      <c r="D161" s="71"/>
      <c r="E161" s="71"/>
      <c r="F161" s="71"/>
      <c r="G161" s="71"/>
      <c r="H161" s="7">
        <f>SUM(H154:H160)</f>
        <v>4200</v>
      </c>
    </row>
    <row r="162" spans="1:8" x14ac:dyDescent="0.25">
      <c r="A162" s="102"/>
      <c r="B162" s="103"/>
      <c r="C162" s="104"/>
      <c r="D162" s="105" t="s">
        <v>192</v>
      </c>
      <c r="E162" s="106"/>
      <c r="F162" s="106"/>
      <c r="G162" s="106"/>
      <c r="H162" s="107"/>
    </row>
    <row r="163" spans="1:8" x14ac:dyDescent="0.25">
      <c r="A163" s="102"/>
      <c r="B163" s="103"/>
      <c r="C163" s="103"/>
      <c r="D163" s="104"/>
      <c r="E163" s="5">
        <v>513</v>
      </c>
      <c r="F163" s="5">
        <v>5405</v>
      </c>
      <c r="G163" s="5" t="s">
        <v>194</v>
      </c>
      <c r="H163" s="6">
        <v>20000</v>
      </c>
    </row>
    <row r="164" spans="1:8" x14ac:dyDescent="0.25">
      <c r="A164" s="108" t="s">
        <v>195</v>
      </c>
      <c r="B164" s="109"/>
      <c r="C164" s="109"/>
      <c r="D164" s="109"/>
      <c r="E164" s="109"/>
      <c r="F164" s="109"/>
      <c r="G164" s="110"/>
      <c r="H164" s="1">
        <f>SUM(H163)</f>
        <v>20000</v>
      </c>
    </row>
    <row r="165" spans="1:8" x14ac:dyDescent="0.25">
      <c r="A165" s="71" t="s">
        <v>175</v>
      </c>
      <c r="B165" s="71"/>
      <c r="C165" s="71"/>
      <c r="D165" s="71"/>
      <c r="E165" s="71"/>
      <c r="F165" s="71"/>
      <c r="G165" s="71"/>
      <c r="H165" s="7">
        <f>H164+H161+H152+H142</f>
        <v>78838</v>
      </c>
    </row>
    <row r="166" spans="1:8" x14ac:dyDescent="0.25">
      <c r="A166" s="97"/>
      <c r="B166" s="98"/>
      <c r="C166" s="96" t="s">
        <v>17</v>
      </c>
      <c r="D166" s="96"/>
      <c r="E166" s="96"/>
      <c r="F166" s="96"/>
      <c r="G166" s="96"/>
      <c r="H166" s="3"/>
    </row>
    <row r="167" spans="1:8" x14ac:dyDescent="0.25">
      <c r="A167" s="95"/>
      <c r="B167" s="95"/>
      <c r="C167" s="95"/>
      <c r="D167" s="96" t="s">
        <v>95</v>
      </c>
      <c r="E167" s="96"/>
      <c r="F167" s="96"/>
      <c r="G167" s="96"/>
      <c r="H167" s="3"/>
    </row>
    <row r="168" spans="1:8" x14ac:dyDescent="0.25">
      <c r="A168" s="95"/>
      <c r="B168" s="95"/>
      <c r="C168" s="95"/>
      <c r="D168" s="95"/>
      <c r="E168" s="5" t="s">
        <v>18</v>
      </c>
      <c r="F168" s="5" t="s">
        <v>96</v>
      </c>
      <c r="G168" s="5" t="s">
        <v>97</v>
      </c>
      <c r="H168" s="3">
        <v>100</v>
      </c>
    </row>
    <row r="169" spans="1:8" x14ac:dyDescent="0.25">
      <c r="A169" s="95"/>
      <c r="B169" s="95"/>
      <c r="C169" s="95"/>
      <c r="D169" s="95"/>
      <c r="E169" s="5" t="s">
        <v>18</v>
      </c>
      <c r="F169" s="5" t="s">
        <v>98</v>
      </c>
      <c r="G169" s="5" t="s">
        <v>99</v>
      </c>
      <c r="H169" s="3">
        <v>100</v>
      </c>
    </row>
    <row r="170" spans="1:8" x14ac:dyDescent="0.25">
      <c r="A170" s="92"/>
      <c r="B170" s="93"/>
      <c r="C170" s="93"/>
      <c r="D170" s="94"/>
      <c r="E170" s="5">
        <v>510</v>
      </c>
      <c r="F170" s="5">
        <v>5220</v>
      </c>
      <c r="G170" s="5" t="s">
        <v>107</v>
      </c>
      <c r="H170" s="3">
        <v>0</v>
      </c>
    </row>
    <row r="171" spans="1:8" x14ac:dyDescent="0.25">
      <c r="A171" s="95"/>
      <c r="B171" s="95"/>
      <c r="C171" s="95"/>
      <c r="D171" s="95"/>
      <c r="E171" s="5" t="s">
        <v>18</v>
      </c>
      <c r="F171" s="5" t="s">
        <v>114</v>
      </c>
      <c r="G171" s="5" t="s">
        <v>115</v>
      </c>
      <c r="H171" s="3">
        <v>42</v>
      </c>
    </row>
    <row r="172" spans="1:8" x14ac:dyDescent="0.25">
      <c r="A172" s="95"/>
      <c r="B172" s="95"/>
      <c r="C172" s="95"/>
      <c r="D172" s="95"/>
      <c r="E172" s="5" t="s">
        <v>18</v>
      </c>
      <c r="F172" s="5" t="s">
        <v>120</v>
      </c>
      <c r="G172" s="5" t="s">
        <v>121</v>
      </c>
      <c r="H172" s="3">
        <v>15</v>
      </c>
    </row>
    <row r="173" spans="1:8" x14ac:dyDescent="0.25">
      <c r="A173" s="95"/>
      <c r="B173" s="95"/>
      <c r="C173" s="95"/>
      <c r="D173" s="95"/>
      <c r="E173" s="5" t="s">
        <v>18</v>
      </c>
      <c r="F173" s="5" t="s">
        <v>124</v>
      </c>
      <c r="G173" s="5" t="s">
        <v>125</v>
      </c>
      <c r="H173" s="3">
        <v>50</v>
      </c>
    </row>
    <row r="174" spans="1:8" x14ac:dyDescent="0.25">
      <c r="A174" s="95"/>
      <c r="B174" s="95"/>
      <c r="C174" s="95"/>
      <c r="D174" s="95"/>
      <c r="E174" s="5" t="s">
        <v>18</v>
      </c>
      <c r="F174" s="5" t="s">
        <v>134</v>
      </c>
      <c r="G174" s="5" t="s">
        <v>135</v>
      </c>
      <c r="H174" s="3">
        <v>0</v>
      </c>
    </row>
    <row r="175" spans="1:8" x14ac:dyDescent="0.25">
      <c r="A175" s="71" t="s">
        <v>140</v>
      </c>
      <c r="B175" s="71"/>
      <c r="C175" s="71"/>
      <c r="D175" s="71"/>
      <c r="E175" s="71"/>
      <c r="F175" s="71"/>
      <c r="G175" s="71"/>
      <c r="H175" s="7">
        <f>SUM(H168:H174)</f>
        <v>307</v>
      </c>
    </row>
    <row r="176" spans="1:8" x14ac:dyDescent="0.25">
      <c r="A176" s="95"/>
      <c r="B176" s="95"/>
      <c r="C176" s="95"/>
      <c r="D176" s="96" t="s">
        <v>141</v>
      </c>
      <c r="E176" s="96"/>
      <c r="F176" s="96"/>
      <c r="G176" s="96"/>
      <c r="H176" s="3"/>
    </row>
    <row r="177" spans="1:8" ht="21" x14ac:dyDescent="0.25">
      <c r="A177" s="95"/>
      <c r="B177" s="95"/>
      <c r="C177" s="95"/>
      <c r="D177" s="95"/>
      <c r="E177" s="5" t="s">
        <v>18</v>
      </c>
      <c r="F177" s="5" t="s">
        <v>170</v>
      </c>
      <c r="G177" s="5" t="s">
        <v>171</v>
      </c>
      <c r="H177" s="3">
        <v>0</v>
      </c>
    </row>
    <row r="178" spans="1:8" x14ac:dyDescent="0.25">
      <c r="A178" s="95"/>
      <c r="B178" s="95"/>
      <c r="C178" s="95"/>
      <c r="D178" s="95"/>
      <c r="E178" s="5" t="s">
        <v>18</v>
      </c>
      <c r="F178" s="5" t="s">
        <v>150</v>
      </c>
      <c r="G178" s="5" t="s">
        <v>151</v>
      </c>
      <c r="H178" s="3">
        <v>100</v>
      </c>
    </row>
    <row r="179" spans="1:8" x14ac:dyDescent="0.25">
      <c r="A179" s="95"/>
      <c r="B179" s="95"/>
      <c r="C179" s="95"/>
      <c r="D179" s="95"/>
      <c r="E179" s="5" t="s">
        <v>18</v>
      </c>
      <c r="F179" s="5" t="s">
        <v>154</v>
      </c>
      <c r="G179" s="5" t="s">
        <v>155</v>
      </c>
      <c r="H179" s="3">
        <v>150</v>
      </c>
    </row>
    <row r="180" spans="1:8" x14ac:dyDescent="0.25">
      <c r="A180" s="95"/>
      <c r="B180" s="95"/>
      <c r="C180" s="95"/>
      <c r="D180" s="95"/>
      <c r="E180" s="5" t="s">
        <v>18</v>
      </c>
      <c r="F180" s="5" t="s">
        <v>158</v>
      </c>
      <c r="G180" s="5" t="s">
        <v>174</v>
      </c>
      <c r="H180" s="3">
        <v>100</v>
      </c>
    </row>
    <row r="181" spans="1:8" x14ac:dyDescent="0.25">
      <c r="A181" s="71" t="s">
        <v>161</v>
      </c>
      <c r="B181" s="71"/>
      <c r="C181" s="71"/>
      <c r="D181" s="71"/>
      <c r="E181" s="71"/>
      <c r="F181" s="71"/>
      <c r="G181" s="71"/>
      <c r="H181" s="7">
        <f>SUM(H177:H180)</f>
        <v>350</v>
      </c>
    </row>
    <row r="182" spans="1:8" x14ac:dyDescent="0.25">
      <c r="A182" s="71" t="s">
        <v>19</v>
      </c>
      <c r="B182" s="71"/>
      <c r="C182" s="71"/>
      <c r="D182" s="71"/>
      <c r="E182" s="71"/>
      <c r="F182" s="71"/>
      <c r="G182" s="71"/>
      <c r="H182" s="7">
        <f>H181+H175</f>
        <v>657</v>
      </c>
    </row>
    <row r="183" spans="1:8" x14ac:dyDescent="0.25">
      <c r="A183" s="97"/>
      <c r="B183" s="98"/>
      <c r="C183" s="96" t="s">
        <v>176</v>
      </c>
      <c r="D183" s="96"/>
      <c r="E183" s="96"/>
      <c r="F183" s="96"/>
      <c r="G183" s="96"/>
      <c r="H183" s="3"/>
    </row>
    <row r="184" spans="1:8" x14ac:dyDescent="0.25">
      <c r="A184" s="95"/>
      <c r="B184" s="95"/>
      <c r="C184" s="95"/>
      <c r="D184" s="96" t="s">
        <v>228</v>
      </c>
      <c r="E184" s="96"/>
      <c r="F184" s="96"/>
      <c r="G184" s="96"/>
      <c r="H184" s="3"/>
    </row>
    <row r="185" spans="1:8" x14ac:dyDescent="0.25">
      <c r="A185" s="95"/>
      <c r="B185" s="95"/>
      <c r="C185" s="95"/>
      <c r="D185" s="95"/>
      <c r="E185" s="5" t="s">
        <v>177</v>
      </c>
      <c r="F185" s="5" t="s">
        <v>76</v>
      </c>
      <c r="G185" s="5" t="s">
        <v>77</v>
      </c>
      <c r="H185" s="3">
        <v>35350</v>
      </c>
    </row>
    <row r="186" spans="1:8" x14ac:dyDescent="0.25">
      <c r="A186" s="95"/>
      <c r="B186" s="95"/>
      <c r="C186" s="95"/>
      <c r="D186" s="95"/>
      <c r="E186" s="5" t="s">
        <v>177</v>
      </c>
      <c r="F186" s="5" t="s">
        <v>164</v>
      </c>
      <c r="G186" s="5" t="s">
        <v>165</v>
      </c>
      <c r="H186" s="3">
        <v>300</v>
      </c>
    </row>
    <row r="187" spans="1:8" x14ac:dyDescent="0.25">
      <c r="A187" s="95"/>
      <c r="B187" s="95"/>
      <c r="C187" s="95"/>
      <c r="D187" s="95"/>
      <c r="E187" s="5" t="s">
        <v>177</v>
      </c>
      <c r="F187" s="5" t="s">
        <v>78</v>
      </c>
      <c r="G187" s="5" t="s">
        <v>79</v>
      </c>
      <c r="H187" s="3">
        <v>2710</v>
      </c>
    </row>
    <row r="188" spans="1:8" x14ac:dyDescent="0.25">
      <c r="A188" s="95"/>
      <c r="B188" s="95"/>
      <c r="C188" s="95"/>
      <c r="D188" s="95"/>
      <c r="E188" s="5" t="s">
        <v>177</v>
      </c>
      <c r="F188" s="5" t="s">
        <v>80</v>
      </c>
      <c r="G188" s="5" t="s">
        <v>81</v>
      </c>
      <c r="H188" s="3">
        <v>1061</v>
      </c>
    </row>
    <row r="189" spans="1:8" x14ac:dyDescent="0.25">
      <c r="A189" s="95"/>
      <c r="B189" s="95"/>
      <c r="C189" s="95"/>
      <c r="D189" s="95"/>
      <c r="E189" s="5" t="s">
        <v>177</v>
      </c>
      <c r="F189" s="5" t="s">
        <v>82</v>
      </c>
      <c r="G189" s="5" t="s">
        <v>83</v>
      </c>
      <c r="H189" s="3">
        <v>35</v>
      </c>
    </row>
    <row r="190" spans="1:8" x14ac:dyDescent="0.25">
      <c r="A190" s="95"/>
      <c r="B190" s="95"/>
      <c r="C190" s="95"/>
      <c r="D190" s="95"/>
      <c r="E190" s="5" t="s">
        <v>177</v>
      </c>
      <c r="F190" s="5" t="s">
        <v>84</v>
      </c>
      <c r="G190" s="5" t="s">
        <v>85</v>
      </c>
      <c r="H190" s="3">
        <v>116</v>
      </c>
    </row>
    <row r="191" spans="1:8" x14ac:dyDescent="0.25">
      <c r="A191" s="95"/>
      <c r="B191" s="95"/>
      <c r="C191" s="95"/>
      <c r="D191" s="95"/>
      <c r="E191" s="5" t="s">
        <v>177</v>
      </c>
      <c r="F191" s="5" t="s">
        <v>86</v>
      </c>
      <c r="G191" s="5" t="s">
        <v>87</v>
      </c>
      <c r="H191" s="3">
        <v>6500</v>
      </c>
    </row>
    <row r="192" spans="1:8" x14ac:dyDescent="0.25">
      <c r="A192" s="95"/>
      <c r="B192" s="95"/>
      <c r="C192" s="95"/>
      <c r="D192" s="95"/>
      <c r="E192" s="5" t="s">
        <v>177</v>
      </c>
      <c r="F192" s="5" t="s">
        <v>88</v>
      </c>
      <c r="G192" s="5" t="s">
        <v>89</v>
      </c>
      <c r="H192" s="3">
        <v>300</v>
      </c>
    </row>
    <row r="193" spans="1:8" x14ac:dyDescent="0.25">
      <c r="A193" s="71" t="s">
        <v>229</v>
      </c>
      <c r="B193" s="71"/>
      <c r="C193" s="71"/>
      <c r="D193" s="71"/>
      <c r="E193" s="71"/>
      <c r="F193" s="71"/>
      <c r="G193" s="71"/>
      <c r="H193" s="7">
        <f>SUM(H185:H192)</f>
        <v>46372</v>
      </c>
    </row>
    <row r="194" spans="1:8" x14ac:dyDescent="0.25">
      <c r="A194" s="95"/>
      <c r="B194" s="95"/>
      <c r="C194" s="95"/>
      <c r="D194" s="96" t="s">
        <v>95</v>
      </c>
      <c r="E194" s="96"/>
      <c r="F194" s="96"/>
      <c r="G194" s="96"/>
      <c r="H194" s="3"/>
    </row>
    <row r="195" spans="1:8" x14ac:dyDescent="0.25">
      <c r="A195" s="95"/>
      <c r="B195" s="95"/>
      <c r="C195" s="95"/>
      <c r="D195" s="95"/>
      <c r="E195" s="5" t="s">
        <v>177</v>
      </c>
      <c r="F195" s="5" t="s">
        <v>96</v>
      </c>
      <c r="G195" s="5" t="s">
        <v>97</v>
      </c>
      <c r="H195" s="3">
        <v>8400</v>
      </c>
    </row>
    <row r="196" spans="1:8" x14ac:dyDescent="0.25">
      <c r="A196" s="95"/>
      <c r="B196" s="95"/>
      <c r="C196" s="95"/>
      <c r="D196" s="95"/>
      <c r="E196" s="5" t="s">
        <v>177</v>
      </c>
      <c r="F196" s="5" t="s">
        <v>98</v>
      </c>
      <c r="G196" s="5" t="s">
        <v>99</v>
      </c>
      <c r="H196" s="3">
        <v>1000</v>
      </c>
    </row>
    <row r="197" spans="1:8" x14ac:dyDescent="0.25">
      <c r="A197" s="95"/>
      <c r="B197" s="95"/>
      <c r="C197" s="95"/>
      <c r="D197" s="95"/>
      <c r="E197" s="5" t="s">
        <v>177</v>
      </c>
      <c r="F197" s="5" t="s">
        <v>100</v>
      </c>
      <c r="G197" s="5" t="s">
        <v>101</v>
      </c>
      <c r="H197" s="3">
        <v>100</v>
      </c>
    </row>
    <row r="198" spans="1:8" x14ac:dyDescent="0.25">
      <c r="A198" s="92"/>
      <c r="B198" s="93"/>
      <c r="C198" s="93"/>
      <c r="D198" s="94"/>
      <c r="E198" s="5">
        <v>518</v>
      </c>
      <c r="F198" s="5">
        <v>5212</v>
      </c>
      <c r="G198" s="5" t="s">
        <v>230</v>
      </c>
      <c r="H198" s="3">
        <v>2300</v>
      </c>
    </row>
    <row r="199" spans="1:8" x14ac:dyDescent="0.25">
      <c r="A199" s="95"/>
      <c r="B199" s="95"/>
      <c r="C199" s="95"/>
      <c r="D199" s="95"/>
      <c r="E199" s="5" t="s">
        <v>177</v>
      </c>
      <c r="F199" s="5" t="s">
        <v>178</v>
      </c>
      <c r="G199" s="5" t="s">
        <v>179</v>
      </c>
      <c r="H199" s="3">
        <v>600</v>
      </c>
    </row>
    <row r="200" spans="1:8" x14ac:dyDescent="0.25">
      <c r="A200" s="95"/>
      <c r="B200" s="95"/>
      <c r="C200" s="95"/>
      <c r="D200" s="95"/>
      <c r="E200" s="5" t="s">
        <v>177</v>
      </c>
      <c r="F200" s="5" t="s">
        <v>106</v>
      </c>
      <c r="G200" s="5" t="s">
        <v>107</v>
      </c>
      <c r="H200" s="3">
        <v>150</v>
      </c>
    </row>
    <row r="201" spans="1:8" x14ac:dyDescent="0.25">
      <c r="A201" s="95"/>
      <c r="B201" s="95"/>
      <c r="C201" s="95"/>
      <c r="D201" s="95"/>
      <c r="E201" s="5" t="s">
        <v>177</v>
      </c>
      <c r="F201" s="5" t="s">
        <v>180</v>
      </c>
      <c r="G201" s="5" t="s">
        <v>181</v>
      </c>
      <c r="H201" s="3">
        <v>20</v>
      </c>
    </row>
    <row r="202" spans="1:8" x14ac:dyDescent="0.25">
      <c r="A202" s="95"/>
      <c r="B202" s="95"/>
      <c r="C202" s="95"/>
      <c r="D202" s="95"/>
      <c r="E202" s="5" t="s">
        <v>177</v>
      </c>
      <c r="F202" s="5" t="s">
        <v>182</v>
      </c>
      <c r="G202" s="5" t="s">
        <v>183</v>
      </c>
      <c r="H202" s="3">
        <v>250</v>
      </c>
    </row>
    <row r="203" spans="1:8" x14ac:dyDescent="0.25">
      <c r="A203" s="95"/>
      <c r="B203" s="95"/>
      <c r="C203" s="95"/>
      <c r="D203" s="95"/>
      <c r="E203" s="5" t="s">
        <v>177</v>
      </c>
      <c r="F203" s="5" t="s">
        <v>110</v>
      </c>
      <c r="G203" s="5" t="s">
        <v>111</v>
      </c>
      <c r="H203" s="3">
        <v>500</v>
      </c>
    </row>
    <row r="204" spans="1:8" x14ac:dyDescent="0.25">
      <c r="A204" s="95"/>
      <c r="B204" s="95"/>
      <c r="C204" s="95"/>
      <c r="D204" s="95"/>
      <c r="E204" s="5" t="s">
        <v>177</v>
      </c>
      <c r="F204" s="5" t="s">
        <v>114</v>
      </c>
      <c r="G204" s="5" t="s">
        <v>115</v>
      </c>
      <c r="H204" s="3">
        <v>281</v>
      </c>
    </row>
    <row r="205" spans="1:8" x14ac:dyDescent="0.25">
      <c r="A205" s="95"/>
      <c r="B205" s="95"/>
      <c r="C205" s="95"/>
      <c r="D205" s="95"/>
      <c r="E205" s="5" t="s">
        <v>177</v>
      </c>
      <c r="F205" s="5" t="s">
        <v>120</v>
      </c>
      <c r="G205" s="5" t="s">
        <v>121</v>
      </c>
      <c r="H205" s="3">
        <v>300</v>
      </c>
    </row>
    <row r="206" spans="1:8" x14ac:dyDescent="0.25">
      <c r="A206" s="95"/>
      <c r="B206" s="95"/>
      <c r="C206" s="95"/>
      <c r="D206" s="95"/>
      <c r="E206" s="5" t="s">
        <v>177</v>
      </c>
      <c r="F206" s="5" t="s">
        <v>132</v>
      </c>
      <c r="G206" s="5" t="s">
        <v>133</v>
      </c>
      <c r="H206" s="3">
        <v>5000</v>
      </c>
    </row>
    <row r="207" spans="1:8" x14ac:dyDescent="0.25">
      <c r="A207" s="95"/>
      <c r="B207" s="95"/>
      <c r="C207" s="95"/>
      <c r="D207" s="95"/>
      <c r="E207" s="5" t="s">
        <v>177</v>
      </c>
      <c r="F207" s="5" t="s">
        <v>134</v>
      </c>
      <c r="G207" s="5" t="s">
        <v>135</v>
      </c>
      <c r="H207" s="3">
        <v>2200</v>
      </c>
    </row>
    <row r="208" spans="1:8" x14ac:dyDescent="0.25">
      <c r="A208" s="71" t="s">
        <v>140</v>
      </c>
      <c r="B208" s="71"/>
      <c r="C208" s="71"/>
      <c r="D208" s="71"/>
      <c r="E208" s="71"/>
      <c r="F208" s="71"/>
      <c r="G208" s="71"/>
      <c r="H208" s="7">
        <f>SUM(H195:H207)</f>
        <v>21101</v>
      </c>
    </row>
    <row r="209" spans="1:8" x14ac:dyDescent="0.25">
      <c r="A209" s="95"/>
      <c r="B209" s="95"/>
      <c r="C209" s="95"/>
      <c r="D209" s="96" t="s">
        <v>141</v>
      </c>
      <c r="E209" s="96"/>
      <c r="F209" s="96"/>
      <c r="G209" s="96"/>
      <c r="H209" s="3"/>
    </row>
    <row r="210" spans="1:8" ht="15" customHeight="1" x14ac:dyDescent="0.25">
      <c r="A210" s="95"/>
      <c r="B210" s="95"/>
      <c r="C210" s="95"/>
      <c r="D210" s="95"/>
      <c r="E210" s="5" t="s">
        <v>177</v>
      </c>
      <c r="F210" s="5" t="s">
        <v>152</v>
      </c>
      <c r="G210" s="5" t="s">
        <v>153</v>
      </c>
      <c r="H210" s="3">
        <v>500</v>
      </c>
    </row>
    <row r="211" spans="1:8" ht="15" customHeight="1" x14ac:dyDescent="0.25">
      <c r="A211" s="95"/>
      <c r="B211" s="95"/>
      <c r="C211" s="95"/>
      <c r="D211" s="95"/>
      <c r="E211" s="5" t="s">
        <v>177</v>
      </c>
      <c r="F211" s="5" t="s">
        <v>154</v>
      </c>
      <c r="G211" s="5" t="s">
        <v>155</v>
      </c>
      <c r="H211" s="3">
        <v>1700</v>
      </c>
    </row>
    <row r="212" spans="1:8" x14ac:dyDescent="0.25">
      <c r="A212" s="95"/>
      <c r="B212" s="95"/>
      <c r="C212" s="95"/>
      <c r="D212" s="95"/>
      <c r="E212" s="5" t="s">
        <v>177</v>
      </c>
      <c r="F212" s="5" t="s">
        <v>156</v>
      </c>
      <c r="G212" s="5" t="s">
        <v>157</v>
      </c>
      <c r="H212" s="3">
        <v>200</v>
      </c>
    </row>
    <row r="213" spans="1:8" x14ac:dyDescent="0.25">
      <c r="A213" s="71" t="s">
        <v>161</v>
      </c>
      <c r="B213" s="71"/>
      <c r="C213" s="71"/>
      <c r="D213" s="71"/>
      <c r="E213" s="71"/>
      <c r="F213" s="71"/>
      <c r="G213" s="71"/>
      <c r="H213" s="7">
        <f>SUM(H210:H212)</f>
        <v>2400</v>
      </c>
    </row>
    <row r="214" spans="1:8" x14ac:dyDescent="0.25">
      <c r="A214" s="71" t="s">
        <v>184</v>
      </c>
      <c r="B214" s="71"/>
      <c r="C214" s="71"/>
      <c r="D214" s="71"/>
      <c r="E214" s="71"/>
      <c r="F214" s="71"/>
      <c r="G214" s="71"/>
      <c r="H214" s="7">
        <f>H213+H208+H193</f>
        <v>69873</v>
      </c>
    </row>
    <row r="215" spans="1:8" x14ac:dyDescent="0.25">
      <c r="A215" s="97"/>
      <c r="B215" s="98"/>
      <c r="C215" s="96" t="s">
        <v>20</v>
      </c>
      <c r="D215" s="96"/>
      <c r="E215" s="96"/>
      <c r="F215" s="96"/>
      <c r="G215" s="96"/>
      <c r="H215" s="3"/>
    </row>
    <row r="216" spans="1:8" x14ac:dyDescent="0.25">
      <c r="A216" s="95"/>
      <c r="B216" s="95"/>
      <c r="C216" s="95"/>
      <c r="D216" s="96" t="s">
        <v>228</v>
      </c>
      <c r="E216" s="96"/>
      <c r="F216" s="96"/>
      <c r="G216" s="96"/>
      <c r="H216" s="3"/>
    </row>
    <row r="217" spans="1:8" x14ac:dyDescent="0.25">
      <c r="A217" s="95"/>
      <c r="B217" s="95"/>
      <c r="C217" s="95"/>
      <c r="D217" s="95"/>
      <c r="E217" s="5" t="s">
        <v>21</v>
      </c>
      <c r="F217" s="5" t="s">
        <v>84</v>
      </c>
      <c r="G217" s="5" t="s">
        <v>85</v>
      </c>
      <c r="H217" s="3">
        <v>806</v>
      </c>
    </row>
    <row r="218" spans="1:8" x14ac:dyDescent="0.25">
      <c r="A218" s="71" t="s">
        <v>229</v>
      </c>
      <c r="B218" s="71"/>
      <c r="C218" s="71"/>
      <c r="D218" s="71"/>
      <c r="E218" s="71"/>
      <c r="F218" s="71"/>
      <c r="G218" s="71"/>
      <c r="H218" s="7">
        <f>SUM(H217)</f>
        <v>806</v>
      </c>
    </row>
    <row r="219" spans="1:8" x14ac:dyDescent="0.25">
      <c r="A219" s="95"/>
      <c r="B219" s="95"/>
      <c r="C219" s="95"/>
      <c r="D219" s="96" t="s">
        <v>95</v>
      </c>
      <c r="E219" s="96"/>
      <c r="F219" s="96"/>
      <c r="G219" s="96"/>
      <c r="H219" s="3"/>
    </row>
    <row r="220" spans="1:8" x14ac:dyDescent="0.25">
      <c r="A220" s="95"/>
      <c r="B220" s="95"/>
      <c r="C220" s="95"/>
      <c r="D220" s="95"/>
      <c r="E220" s="5" t="s">
        <v>21</v>
      </c>
      <c r="F220" s="5" t="s">
        <v>96</v>
      </c>
      <c r="G220" s="5" t="s">
        <v>97</v>
      </c>
      <c r="H220" s="3">
        <v>500</v>
      </c>
    </row>
    <row r="221" spans="1:8" x14ac:dyDescent="0.25">
      <c r="A221" s="95"/>
      <c r="B221" s="95"/>
      <c r="C221" s="95"/>
      <c r="D221" s="95"/>
      <c r="E221" s="5" t="s">
        <v>21</v>
      </c>
      <c r="F221" s="5" t="s">
        <v>98</v>
      </c>
      <c r="G221" s="5" t="s">
        <v>99</v>
      </c>
      <c r="H221" s="3">
        <v>250</v>
      </c>
    </row>
    <row r="222" spans="1:8" x14ac:dyDescent="0.25">
      <c r="A222" s="95"/>
      <c r="B222" s="95"/>
      <c r="C222" s="95"/>
      <c r="D222" s="95"/>
      <c r="E222" s="5" t="s">
        <v>21</v>
      </c>
      <c r="F222" s="5" t="s">
        <v>100</v>
      </c>
      <c r="G222" s="5" t="s">
        <v>101</v>
      </c>
      <c r="H222" s="3">
        <v>2000</v>
      </c>
    </row>
    <row r="223" spans="1:8" x14ac:dyDescent="0.25">
      <c r="A223" s="95"/>
      <c r="B223" s="95"/>
      <c r="C223" s="95"/>
      <c r="D223" s="95"/>
      <c r="E223" s="5" t="s">
        <v>21</v>
      </c>
      <c r="F223" s="5" t="s">
        <v>185</v>
      </c>
      <c r="G223" s="5" t="s">
        <v>186</v>
      </c>
      <c r="H223" s="3">
        <v>4200</v>
      </c>
    </row>
    <row r="224" spans="1:8" x14ac:dyDescent="0.25">
      <c r="A224" s="95"/>
      <c r="B224" s="95"/>
      <c r="C224" s="95"/>
      <c r="D224" s="95"/>
      <c r="E224" s="5" t="s">
        <v>21</v>
      </c>
      <c r="F224" s="5" t="s">
        <v>106</v>
      </c>
      <c r="G224" s="5" t="s">
        <v>107</v>
      </c>
      <c r="H224" s="3">
        <v>3500</v>
      </c>
    </row>
    <row r="225" spans="1:8" x14ac:dyDescent="0.25">
      <c r="A225" s="95"/>
      <c r="B225" s="95"/>
      <c r="C225" s="95"/>
      <c r="D225" s="95"/>
      <c r="E225" s="5" t="s">
        <v>21</v>
      </c>
      <c r="F225" s="5" t="s">
        <v>110</v>
      </c>
      <c r="G225" s="5" t="s">
        <v>111</v>
      </c>
      <c r="H225" s="3">
        <v>0</v>
      </c>
    </row>
    <row r="226" spans="1:8" x14ac:dyDescent="0.25">
      <c r="A226" s="95"/>
      <c r="B226" s="95"/>
      <c r="C226" s="95"/>
      <c r="D226" s="95"/>
      <c r="E226" s="5" t="s">
        <v>21</v>
      </c>
      <c r="F226" s="5" t="s">
        <v>114</v>
      </c>
      <c r="G226" s="5" t="s">
        <v>115</v>
      </c>
      <c r="H226" s="3">
        <v>10000</v>
      </c>
    </row>
    <row r="227" spans="1:8" x14ac:dyDescent="0.25">
      <c r="A227" s="95"/>
      <c r="B227" s="95"/>
      <c r="C227" s="95"/>
      <c r="D227" s="95"/>
      <c r="E227" s="5" t="s">
        <v>21</v>
      </c>
      <c r="F227" s="5" t="s">
        <v>116</v>
      </c>
      <c r="G227" s="5" t="s">
        <v>117</v>
      </c>
      <c r="H227" s="3">
        <v>4500</v>
      </c>
    </row>
    <row r="228" spans="1:8" x14ac:dyDescent="0.25">
      <c r="A228" s="95"/>
      <c r="B228" s="95"/>
      <c r="C228" s="95"/>
      <c r="D228" s="95"/>
      <c r="E228" s="5" t="s">
        <v>21</v>
      </c>
      <c r="F228" s="5" t="s">
        <v>118</v>
      </c>
      <c r="G228" s="5" t="s">
        <v>119</v>
      </c>
      <c r="H228" s="3">
        <v>5500</v>
      </c>
    </row>
    <row r="229" spans="1:8" x14ac:dyDescent="0.25">
      <c r="A229" s="95"/>
      <c r="B229" s="95"/>
      <c r="C229" s="95"/>
      <c r="D229" s="95"/>
      <c r="E229" s="5" t="s">
        <v>21</v>
      </c>
      <c r="F229" s="5" t="s">
        <v>120</v>
      </c>
      <c r="G229" s="5" t="s">
        <v>121</v>
      </c>
      <c r="H229" s="3">
        <v>40</v>
      </c>
    </row>
    <row r="230" spans="1:8" x14ac:dyDescent="0.25">
      <c r="A230" s="95"/>
      <c r="B230" s="95"/>
      <c r="C230" s="95"/>
      <c r="D230" s="95"/>
      <c r="E230" s="5" t="s">
        <v>21</v>
      </c>
      <c r="F230" s="5" t="s">
        <v>134</v>
      </c>
      <c r="G230" s="5" t="s">
        <v>135</v>
      </c>
      <c r="H230" s="3">
        <v>4000</v>
      </c>
    </row>
    <row r="231" spans="1:8" x14ac:dyDescent="0.25">
      <c r="A231" s="71" t="s">
        <v>140</v>
      </c>
      <c r="B231" s="71"/>
      <c r="C231" s="71"/>
      <c r="D231" s="71"/>
      <c r="E231" s="71"/>
      <c r="F231" s="71"/>
      <c r="G231" s="71"/>
      <c r="H231" s="7">
        <f>SUM(H220:H230)</f>
        <v>34490</v>
      </c>
    </row>
    <row r="232" spans="1:8" x14ac:dyDescent="0.25">
      <c r="A232" s="95"/>
      <c r="B232" s="95"/>
      <c r="C232" s="95"/>
      <c r="D232" s="96" t="s">
        <v>141</v>
      </c>
      <c r="E232" s="96"/>
      <c r="F232" s="96"/>
      <c r="G232" s="96"/>
      <c r="H232" s="3"/>
    </row>
    <row r="233" spans="1:8" x14ac:dyDescent="0.25">
      <c r="A233" s="95"/>
      <c r="B233" s="95"/>
      <c r="C233" s="95"/>
      <c r="D233" s="95"/>
      <c r="E233" s="5" t="s">
        <v>21</v>
      </c>
      <c r="F233" s="5" t="s">
        <v>142</v>
      </c>
      <c r="G233" s="5" t="s">
        <v>143</v>
      </c>
      <c r="H233" s="3">
        <v>4000</v>
      </c>
    </row>
    <row r="234" spans="1:8" ht="21" x14ac:dyDescent="0.25">
      <c r="A234" s="95"/>
      <c r="B234" s="95"/>
      <c r="C234" s="95"/>
      <c r="D234" s="95"/>
      <c r="E234" s="5" t="s">
        <v>21</v>
      </c>
      <c r="F234" s="5" t="s">
        <v>170</v>
      </c>
      <c r="G234" s="5" t="s">
        <v>171</v>
      </c>
      <c r="H234" s="3">
        <v>9150</v>
      </c>
    </row>
    <row r="235" spans="1:8" x14ac:dyDescent="0.25">
      <c r="A235" s="95"/>
      <c r="B235" s="95"/>
      <c r="C235" s="95"/>
      <c r="D235" s="95"/>
      <c r="E235" s="5" t="s">
        <v>21</v>
      </c>
      <c r="F235" s="5" t="s">
        <v>144</v>
      </c>
      <c r="G235" s="5" t="s">
        <v>145</v>
      </c>
      <c r="H235" s="8">
        <v>7500</v>
      </c>
    </row>
    <row r="236" spans="1:8" x14ac:dyDescent="0.25">
      <c r="A236" s="95"/>
      <c r="B236" s="95"/>
      <c r="C236" s="95"/>
      <c r="D236" s="95"/>
      <c r="E236" s="5" t="s">
        <v>21</v>
      </c>
      <c r="F236" s="5" t="s">
        <v>146</v>
      </c>
      <c r="G236" s="5" t="s">
        <v>147</v>
      </c>
      <c r="H236" s="3">
        <v>500</v>
      </c>
    </row>
    <row r="237" spans="1:8" ht="21" x14ac:dyDescent="0.25">
      <c r="A237" s="95"/>
      <c r="B237" s="95"/>
      <c r="C237" s="95"/>
      <c r="D237" s="95"/>
      <c r="E237" s="5" t="s">
        <v>21</v>
      </c>
      <c r="F237" s="5" t="s">
        <v>187</v>
      </c>
      <c r="G237" s="5" t="s">
        <v>188</v>
      </c>
      <c r="H237" s="3">
        <v>3500</v>
      </c>
    </row>
    <row r="238" spans="1:8" x14ac:dyDescent="0.25">
      <c r="A238" s="95"/>
      <c r="B238" s="95"/>
      <c r="C238" s="95"/>
      <c r="D238" s="95"/>
      <c r="E238" s="5" t="s">
        <v>21</v>
      </c>
      <c r="F238" s="5" t="s">
        <v>148</v>
      </c>
      <c r="G238" s="5" t="s">
        <v>149</v>
      </c>
      <c r="H238" s="3">
        <v>2400</v>
      </c>
    </row>
    <row r="239" spans="1:8" x14ac:dyDescent="0.25">
      <c r="A239" s="95"/>
      <c r="B239" s="95"/>
      <c r="C239" s="95"/>
      <c r="D239" s="95"/>
      <c r="E239" s="5" t="s">
        <v>21</v>
      </c>
      <c r="F239" s="5" t="s">
        <v>189</v>
      </c>
      <c r="G239" s="5" t="s">
        <v>190</v>
      </c>
      <c r="H239" s="3">
        <v>2000</v>
      </c>
    </row>
    <row r="240" spans="1:8" x14ac:dyDescent="0.25">
      <c r="A240" s="95"/>
      <c r="B240" s="95"/>
      <c r="C240" s="95"/>
      <c r="D240" s="95"/>
      <c r="E240" s="5" t="s">
        <v>21</v>
      </c>
      <c r="F240" s="5" t="s">
        <v>150</v>
      </c>
      <c r="G240" s="5" t="s">
        <v>151</v>
      </c>
      <c r="H240" s="3">
        <v>1000</v>
      </c>
    </row>
    <row r="241" spans="1:8" x14ac:dyDescent="0.25">
      <c r="A241" s="95"/>
      <c r="B241" s="95"/>
      <c r="C241" s="95"/>
      <c r="D241" s="95"/>
      <c r="E241" s="5" t="s">
        <v>21</v>
      </c>
      <c r="F241" s="5" t="s">
        <v>152</v>
      </c>
      <c r="G241" s="5" t="s">
        <v>153</v>
      </c>
      <c r="H241" s="3">
        <v>250</v>
      </c>
    </row>
    <row r="242" spans="1:8" x14ac:dyDescent="0.25">
      <c r="A242" s="95"/>
      <c r="B242" s="95"/>
      <c r="C242" s="95"/>
      <c r="D242" s="95"/>
      <c r="E242" s="5" t="s">
        <v>21</v>
      </c>
      <c r="F242" s="5" t="s">
        <v>154</v>
      </c>
      <c r="G242" s="5" t="s">
        <v>155</v>
      </c>
      <c r="H242" s="3">
        <v>600</v>
      </c>
    </row>
    <row r="243" spans="1:8" x14ac:dyDescent="0.25">
      <c r="A243" s="95"/>
      <c r="B243" s="95"/>
      <c r="C243" s="95"/>
      <c r="D243" s="95"/>
      <c r="E243" s="5" t="s">
        <v>21</v>
      </c>
      <c r="F243" s="5" t="s">
        <v>156</v>
      </c>
      <c r="G243" s="5" t="s">
        <v>157</v>
      </c>
      <c r="H243" s="3">
        <v>500</v>
      </c>
    </row>
    <row r="244" spans="1:8" x14ac:dyDescent="0.25">
      <c r="A244" s="95"/>
      <c r="B244" s="95"/>
      <c r="C244" s="95"/>
      <c r="D244" s="95"/>
      <c r="E244" s="5" t="s">
        <v>21</v>
      </c>
      <c r="F244" s="5" t="s">
        <v>158</v>
      </c>
      <c r="G244" s="5" t="s">
        <v>174</v>
      </c>
      <c r="H244" s="3">
        <v>6300</v>
      </c>
    </row>
    <row r="245" spans="1:8" x14ac:dyDescent="0.25">
      <c r="A245" s="92"/>
      <c r="B245" s="93"/>
      <c r="C245" s="93"/>
      <c r="D245" s="94"/>
      <c r="E245" s="5">
        <v>514</v>
      </c>
      <c r="F245" s="5">
        <v>5376</v>
      </c>
      <c r="G245" s="5" t="s">
        <v>191</v>
      </c>
      <c r="H245" s="8">
        <v>5000</v>
      </c>
    </row>
    <row r="246" spans="1:8" x14ac:dyDescent="0.25">
      <c r="A246" s="71" t="s">
        <v>161</v>
      </c>
      <c r="B246" s="71"/>
      <c r="C246" s="71"/>
      <c r="D246" s="71"/>
      <c r="E246" s="71"/>
      <c r="F246" s="71"/>
      <c r="G246" s="71"/>
      <c r="H246" s="7">
        <f>SUM(H233:H245)</f>
        <v>42700</v>
      </c>
    </row>
    <row r="247" spans="1:8" x14ac:dyDescent="0.25">
      <c r="A247" s="95"/>
      <c r="B247" s="95"/>
      <c r="C247" s="95"/>
      <c r="D247" s="96" t="s">
        <v>192</v>
      </c>
      <c r="E247" s="96"/>
      <c r="F247" s="96"/>
      <c r="G247" s="96"/>
      <c r="H247" s="3"/>
    </row>
    <row r="248" spans="1:8" ht="15" customHeight="1" x14ac:dyDescent="0.25">
      <c r="A248" s="95"/>
      <c r="B248" s="95"/>
      <c r="C248" s="95"/>
      <c r="D248" s="95"/>
      <c r="E248" s="5" t="s">
        <v>21</v>
      </c>
      <c r="F248" s="5" t="s">
        <v>193</v>
      </c>
      <c r="G248" s="5" t="s">
        <v>194</v>
      </c>
      <c r="H248" s="3">
        <v>2000</v>
      </c>
    </row>
    <row r="249" spans="1:8" x14ac:dyDescent="0.25">
      <c r="A249" s="71" t="s">
        <v>195</v>
      </c>
      <c r="B249" s="71"/>
      <c r="C249" s="71"/>
      <c r="D249" s="71"/>
      <c r="E249" s="71"/>
      <c r="F249" s="71"/>
      <c r="G249" s="71"/>
      <c r="H249" s="7">
        <v>2000</v>
      </c>
    </row>
    <row r="250" spans="1:8" x14ac:dyDescent="0.25">
      <c r="A250" s="71" t="s">
        <v>24</v>
      </c>
      <c r="B250" s="71"/>
      <c r="C250" s="71"/>
      <c r="D250" s="71"/>
      <c r="E250" s="71"/>
      <c r="F250" s="71"/>
      <c r="G250" s="71"/>
      <c r="H250" s="7">
        <f>H249+H246+H231+H218</f>
        <v>79996</v>
      </c>
    </row>
    <row r="251" spans="1:8" ht="15" customHeight="1" x14ac:dyDescent="0.25">
      <c r="A251" s="97"/>
      <c r="B251" s="98"/>
      <c r="C251" s="96" t="s">
        <v>63</v>
      </c>
      <c r="D251" s="96"/>
      <c r="E251" s="96"/>
      <c r="F251" s="96"/>
      <c r="G251" s="96"/>
      <c r="H251" s="3"/>
    </row>
    <row r="252" spans="1:8" x14ac:dyDescent="0.25">
      <c r="A252" s="95"/>
      <c r="B252" s="95"/>
      <c r="C252" s="95"/>
      <c r="D252" s="96" t="s">
        <v>228</v>
      </c>
      <c r="E252" s="96"/>
      <c r="F252" s="96"/>
      <c r="G252" s="96"/>
      <c r="H252" s="3"/>
    </row>
    <row r="253" spans="1:8" x14ac:dyDescent="0.25">
      <c r="A253" s="95"/>
      <c r="B253" s="95"/>
      <c r="C253" s="95"/>
      <c r="D253" s="95"/>
      <c r="E253" s="5" t="s">
        <v>64</v>
      </c>
      <c r="F253" s="5" t="s">
        <v>76</v>
      </c>
      <c r="G253" s="5" t="s">
        <v>77</v>
      </c>
      <c r="H253" s="3">
        <v>10300</v>
      </c>
    </row>
    <row r="254" spans="1:8" x14ac:dyDescent="0.25">
      <c r="A254" s="95"/>
      <c r="B254" s="95"/>
      <c r="C254" s="95"/>
      <c r="D254" s="95"/>
      <c r="E254" s="5" t="s">
        <v>64</v>
      </c>
      <c r="F254" s="5" t="s">
        <v>164</v>
      </c>
      <c r="G254" s="5" t="s">
        <v>165</v>
      </c>
      <c r="H254" s="3">
        <v>100</v>
      </c>
    </row>
    <row r="255" spans="1:8" x14ac:dyDescent="0.25">
      <c r="A255" s="95"/>
      <c r="B255" s="95"/>
      <c r="C255" s="95"/>
      <c r="D255" s="95"/>
      <c r="E255" s="5" t="s">
        <v>64</v>
      </c>
      <c r="F255" s="5" t="s">
        <v>78</v>
      </c>
      <c r="G255" s="5" t="s">
        <v>79</v>
      </c>
      <c r="H255" s="3">
        <v>788</v>
      </c>
    </row>
    <row r="256" spans="1:8" x14ac:dyDescent="0.25">
      <c r="A256" s="95"/>
      <c r="B256" s="95"/>
      <c r="C256" s="95"/>
      <c r="D256" s="95"/>
      <c r="E256" s="5" t="s">
        <v>64</v>
      </c>
      <c r="F256" s="5" t="s">
        <v>80</v>
      </c>
      <c r="G256" s="5" t="s">
        <v>81</v>
      </c>
      <c r="H256" s="3">
        <v>310</v>
      </c>
    </row>
    <row r="257" spans="1:8" x14ac:dyDescent="0.25">
      <c r="A257" s="95"/>
      <c r="B257" s="95"/>
      <c r="C257" s="95"/>
      <c r="D257" s="95"/>
      <c r="E257" s="5" t="s">
        <v>64</v>
      </c>
      <c r="F257" s="5" t="s">
        <v>82</v>
      </c>
      <c r="G257" s="5" t="s">
        <v>83</v>
      </c>
      <c r="H257" s="3">
        <v>30</v>
      </c>
    </row>
    <row r="258" spans="1:8" x14ac:dyDescent="0.25">
      <c r="A258" s="95"/>
      <c r="B258" s="95"/>
      <c r="C258" s="95"/>
      <c r="D258" s="95"/>
      <c r="E258" s="5" t="s">
        <v>64</v>
      </c>
      <c r="F258" s="5" t="s">
        <v>84</v>
      </c>
      <c r="G258" s="5" t="s">
        <v>85</v>
      </c>
      <c r="H258" s="3">
        <v>53</v>
      </c>
    </row>
    <row r="259" spans="1:8" x14ac:dyDescent="0.25">
      <c r="A259" s="95"/>
      <c r="B259" s="95"/>
      <c r="C259" s="95"/>
      <c r="D259" s="95"/>
      <c r="E259" s="5" t="s">
        <v>64</v>
      </c>
      <c r="F259" s="5" t="s">
        <v>86</v>
      </c>
      <c r="G259" s="5" t="s">
        <v>87</v>
      </c>
      <c r="H259" s="3">
        <v>5500</v>
      </c>
    </row>
    <row r="260" spans="1:8" x14ac:dyDescent="0.25">
      <c r="A260" s="71" t="s">
        <v>229</v>
      </c>
      <c r="B260" s="71"/>
      <c r="C260" s="71"/>
      <c r="D260" s="71"/>
      <c r="E260" s="71"/>
      <c r="F260" s="71"/>
      <c r="G260" s="71"/>
      <c r="H260" s="7">
        <f>SUM(H253:H259)</f>
        <v>17081</v>
      </c>
    </row>
    <row r="261" spans="1:8" x14ac:dyDescent="0.25">
      <c r="A261" s="95"/>
      <c r="B261" s="95"/>
      <c r="C261" s="95"/>
      <c r="D261" s="96" t="s">
        <v>95</v>
      </c>
      <c r="E261" s="96"/>
      <c r="F261" s="96"/>
      <c r="G261" s="96"/>
      <c r="H261" s="3"/>
    </row>
    <row r="262" spans="1:8" x14ac:dyDescent="0.25">
      <c r="A262" s="95"/>
      <c r="B262" s="95"/>
      <c r="C262" s="95"/>
      <c r="D262" s="95"/>
      <c r="E262" s="5" t="s">
        <v>64</v>
      </c>
      <c r="F262" s="5" t="s">
        <v>196</v>
      </c>
      <c r="G262" s="5" t="s">
        <v>197</v>
      </c>
      <c r="H262" s="3">
        <v>50</v>
      </c>
    </row>
    <row r="263" spans="1:8" x14ac:dyDescent="0.25">
      <c r="A263" s="95"/>
      <c r="B263" s="95"/>
      <c r="C263" s="95"/>
      <c r="D263" s="95"/>
      <c r="E263" s="5" t="s">
        <v>64</v>
      </c>
      <c r="F263" s="5" t="s">
        <v>96</v>
      </c>
      <c r="G263" s="5" t="s">
        <v>97</v>
      </c>
      <c r="H263" s="3">
        <v>250</v>
      </c>
    </row>
    <row r="264" spans="1:8" x14ac:dyDescent="0.25">
      <c r="A264" s="95"/>
      <c r="B264" s="95"/>
      <c r="C264" s="95"/>
      <c r="D264" s="95"/>
      <c r="E264" s="5" t="s">
        <v>64</v>
      </c>
      <c r="F264" s="5" t="s">
        <v>100</v>
      </c>
      <c r="G264" s="5" t="s">
        <v>101</v>
      </c>
      <c r="H264" s="3">
        <v>100</v>
      </c>
    </row>
    <row r="265" spans="1:8" x14ac:dyDescent="0.25">
      <c r="A265" s="95"/>
      <c r="B265" s="95"/>
      <c r="C265" s="95"/>
      <c r="D265" s="95"/>
      <c r="E265" s="5" t="s">
        <v>64</v>
      </c>
      <c r="F265" s="5" t="s">
        <v>106</v>
      </c>
      <c r="G265" s="5" t="s">
        <v>107</v>
      </c>
      <c r="H265" s="3">
        <v>2000</v>
      </c>
    </row>
    <row r="266" spans="1:8" x14ac:dyDescent="0.25">
      <c r="A266" s="95"/>
      <c r="B266" s="95"/>
      <c r="C266" s="95"/>
      <c r="D266" s="95"/>
      <c r="E266" s="5" t="s">
        <v>64</v>
      </c>
      <c r="F266" s="5" t="s">
        <v>110</v>
      </c>
      <c r="G266" s="5" t="s">
        <v>111</v>
      </c>
      <c r="H266" s="3">
        <v>250</v>
      </c>
    </row>
    <row r="267" spans="1:8" x14ac:dyDescent="0.25">
      <c r="A267" s="95"/>
      <c r="B267" s="95"/>
      <c r="C267" s="95"/>
      <c r="D267" s="95"/>
      <c r="E267" s="5" t="s">
        <v>64</v>
      </c>
      <c r="F267" s="5" t="s">
        <v>112</v>
      </c>
      <c r="G267" s="5" t="s">
        <v>113</v>
      </c>
      <c r="H267" s="3">
        <v>100</v>
      </c>
    </row>
    <row r="268" spans="1:8" x14ac:dyDescent="0.25">
      <c r="A268" s="95"/>
      <c r="B268" s="95"/>
      <c r="C268" s="95"/>
      <c r="D268" s="95"/>
      <c r="E268" s="5" t="s">
        <v>64</v>
      </c>
      <c r="F268" s="5" t="s">
        <v>114</v>
      </c>
      <c r="G268" s="5" t="s">
        <v>115</v>
      </c>
      <c r="H268" s="3">
        <v>401</v>
      </c>
    </row>
    <row r="269" spans="1:8" x14ac:dyDescent="0.25">
      <c r="A269" s="95"/>
      <c r="B269" s="95"/>
      <c r="C269" s="95"/>
      <c r="D269" s="95"/>
      <c r="E269" s="5" t="s">
        <v>64</v>
      </c>
      <c r="F269" s="5" t="s">
        <v>116</v>
      </c>
      <c r="G269" s="5" t="s">
        <v>117</v>
      </c>
      <c r="H269" s="3">
        <v>3000</v>
      </c>
    </row>
    <row r="270" spans="1:8" x14ac:dyDescent="0.25">
      <c r="A270" s="95"/>
      <c r="B270" s="95"/>
      <c r="C270" s="95"/>
      <c r="D270" s="95"/>
      <c r="E270" s="5" t="s">
        <v>64</v>
      </c>
      <c r="F270" s="5" t="s">
        <v>118</v>
      </c>
      <c r="G270" s="5" t="s">
        <v>119</v>
      </c>
      <c r="H270" s="3">
        <v>1200</v>
      </c>
    </row>
    <row r="271" spans="1:8" x14ac:dyDescent="0.25">
      <c r="A271" s="95"/>
      <c r="B271" s="95"/>
      <c r="C271" s="95"/>
      <c r="D271" s="95"/>
      <c r="E271" s="5" t="s">
        <v>64</v>
      </c>
      <c r="F271" s="5" t="s">
        <v>120</v>
      </c>
      <c r="G271" s="5" t="s">
        <v>121</v>
      </c>
      <c r="H271" s="3">
        <v>50</v>
      </c>
    </row>
    <row r="272" spans="1:8" x14ac:dyDescent="0.25">
      <c r="A272" s="95"/>
      <c r="B272" s="95"/>
      <c r="C272" s="95"/>
      <c r="D272" s="95"/>
      <c r="E272" s="5" t="s">
        <v>64</v>
      </c>
      <c r="F272" s="5" t="s">
        <v>122</v>
      </c>
      <c r="G272" s="5" t="s">
        <v>123</v>
      </c>
      <c r="H272" s="3">
        <v>50</v>
      </c>
    </row>
    <row r="273" spans="1:8" x14ac:dyDescent="0.25">
      <c r="A273" s="95"/>
      <c r="B273" s="95"/>
      <c r="C273" s="95"/>
      <c r="D273" s="95"/>
      <c r="E273" s="5" t="s">
        <v>64</v>
      </c>
      <c r="F273" s="5" t="s">
        <v>134</v>
      </c>
      <c r="G273" s="5" t="s">
        <v>135</v>
      </c>
      <c r="H273" s="3">
        <v>250</v>
      </c>
    </row>
    <row r="274" spans="1:8" x14ac:dyDescent="0.25">
      <c r="A274" s="71" t="s">
        <v>140</v>
      </c>
      <c r="B274" s="71"/>
      <c r="C274" s="71"/>
      <c r="D274" s="71"/>
      <c r="E274" s="71"/>
      <c r="F274" s="71"/>
      <c r="G274" s="71"/>
      <c r="H274" s="7">
        <f>SUM(H262:H273)</f>
        <v>7701</v>
      </c>
    </row>
    <row r="275" spans="1:8" x14ac:dyDescent="0.25">
      <c r="A275" s="95"/>
      <c r="B275" s="95"/>
      <c r="C275" s="95"/>
      <c r="D275" s="96" t="s">
        <v>141</v>
      </c>
      <c r="E275" s="96"/>
      <c r="F275" s="96"/>
      <c r="G275" s="96"/>
      <c r="H275" s="3"/>
    </row>
    <row r="276" spans="1:8" x14ac:dyDescent="0.25">
      <c r="A276" s="95"/>
      <c r="B276" s="95"/>
      <c r="C276" s="95"/>
      <c r="D276" s="95"/>
      <c r="E276" s="5" t="s">
        <v>64</v>
      </c>
      <c r="F276" s="5" t="s">
        <v>198</v>
      </c>
      <c r="G276" s="5" t="s">
        <v>227</v>
      </c>
      <c r="H276" s="3">
        <v>250</v>
      </c>
    </row>
    <row r="277" spans="1:8" x14ac:dyDescent="0.25">
      <c r="A277" s="95"/>
      <c r="B277" s="95"/>
      <c r="C277" s="95"/>
      <c r="D277" s="95"/>
      <c r="E277" s="5" t="s">
        <v>64</v>
      </c>
      <c r="F277" s="5" t="s">
        <v>142</v>
      </c>
      <c r="G277" s="5" t="s">
        <v>143</v>
      </c>
      <c r="H277" s="3">
        <v>2500</v>
      </c>
    </row>
    <row r="278" spans="1:8" x14ac:dyDescent="0.25">
      <c r="A278" s="95"/>
      <c r="B278" s="95"/>
      <c r="C278" s="95"/>
      <c r="D278" s="95"/>
      <c r="E278" s="5" t="s">
        <v>64</v>
      </c>
      <c r="F278" s="5" t="s">
        <v>144</v>
      </c>
      <c r="G278" s="5" t="s">
        <v>145</v>
      </c>
      <c r="H278" s="3">
        <v>2000</v>
      </c>
    </row>
    <row r="279" spans="1:8" x14ac:dyDescent="0.25">
      <c r="A279" s="95"/>
      <c r="B279" s="95"/>
      <c r="C279" s="95"/>
      <c r="D279" s="95"/>
      <c r="E279" s="5" t="s">
        <v>64</v>
      </c>
      <c r="F279" s="5" t="s">
        <v>189</v>
      </c>
      <c r="G279" s="5" t="s">
        <v>190</v>
      </c>
      <c r="H279" s="3">
        <v>100</v>
      </c>
    </row>
    <row r="280" spans="1:8" x14ac:dyDescent="0.25">
      <c r="A280" s="95"/>
      <c r="B280" s="95"/>
      <c r="C280" s="95"/>
      <c r="D280" s="95"/>
      <c r="E280" s="5" t="s">
        <v>64</v>
      </c>
      <c r="F280" s="5" t="s">
        <v>154</v>
      </c>
      <c r="G280" s="5" t="s">
        <v>155</v>
      </c>
      <c r="H280" s="3">
        <v>1500</v>
      </c>
    </row>
    <row r="281" spans="1:8" x14ac:dyDescent="0.25">
      <c r="A281" s="92"/>
      <c r="B281" s="93"/>
      <c r="C281" s="93"/>
      <c r="D281" s="94"/>
      <c r="E281" s="5">
        <v>519</v>
      </c>
      <c r="F281" s="5">
        <v>5376</v>
      </c>
      <c r="G281" s="5" t="s">
        <v>199</v>
      </c>
      <c r="H281" s="8">
        <v>750</v>
      </c>
    </row>
    <row r="282" spans="1:8" x14ac:dyDescent="0.25">
      <c r="A282" s="71" t="s">
        <v>161</v>
      </c>
      <c r="B282" s="71"/>
      <c r="C282" s="71"/>
      <c r="D282" s="71"/>
      <c r="E282" s="71"/>
      <c r="F282" s="71"/>
      <c r="G282" s="71"/>
      <c r="H282" s="7">
        <f>SUM(H276:H281)</f>
        <v>7100</v>
      </c>
    </row>
    <row r="283" spans="1:8" x14ac:dyDescent="0.25">
      <c r="A283" s="71" t="s">
        <v>70</v>
      </c>
      <c r="B283" s="71"/>
      <c r="C283" s="71"/>
      <c r="D283" s="71"/>
      <c r="E283" s="71"/>
      <c r="F283" s="71"/>
      <c r="G283" s="71"/>
      <c r="H283" s="7">
        <f>H282+H274+H260</f>
        <v>31882</v>
      </c>
    </row>
    <row r="284" spans="1:8" x14ac:dyDescent="0.25">
      <c r="A284" s="97"/>
      <c r="B284" s="98"/>
      <c r="C284" s="96" t="s">
        <v>200</v>
      </c>
      <c r="D284" s="96"/>
      <c r="E284" s="96"/>
      <c r="F284" s="96"/>
      <c r="G284" s="96"/>
      <c r="H284" s="3"/>
    </row>
    <row r="285" spans="1:8" x14ac:dyDescent="0.25">
      <c r="A285" s="95"/>
      <c r="B285" s="95"/>
      <c r="C285" s="95"/>
      <c r="D285" s="96" t="s">
        <v>228</v>
      </c>
      <c r="E285" s="96"/>
      <c r="F285" s="96"/>
      <c r="G285" s="96"/>
      <c r="H285" s="3"/>
    </row>
    <row r="286" spans="1:8" x14ac:dyDescent="0.25">
      <c r="A286" s="95"/>
      <c r="B286" s="95"/>
      <c r="C286" s="95"/>
      <c r="D286" s="95"/>
      <c r="E286" s="5" t="s">
        <v>201</v>
      </c>
      <c r="F286" s="5" t="s">
        <v>76</v>
      </c>
      <c r="G286" s="5" t="s">
        <v>77</v>
      </c>
      <c r="H286" s="3">
        <v>5000</v>
      </c>
    </row>
    <row r="287" spans="1:8" x14ac:dyDescent="0.25">
      <c r="A287" s="95"/>
      <c r="B287" s="95"/>
      <c r="C287" s="95"/>
      <c r="D287" s="95"/>
      <c r="E287" s="5" t="s">
        <v>201</v>
      </c>
      <c r="F287" s="5" t="s">
        <v>78</v>
      </c>
      <c r="G287" s="5" t="s">
        <v>79</v>
      </c>
      <c r="H287" s="3">
        <v>765</v>
      </c>
    </row>
    <row r="288" spans="1:8" x14ac:dyDescent="0.25">
      <c r="A288" s="95"/>
      <c r="B288" s="95"/>
      <c r="C288" s="95"/>
      <c r="D288" s="95"/>
      <c r="E288" s="5" t="s">
        <v>201</v>
      </c>
      <c r="F288" s="5" t="s">
        <v>84</v>
      </c>
      <c r="G288" s="5" t="s">
        <v>85</v>
      </c>
      <c r="H288" s="3">
        <v>989</v>
      </c>
    </row>
    <row r="289" spans="1:8" x14ac:dyDescent="0.25">
      <c r="A289" s="71" t="s">
        <v>229</v>
      </c>
      <c r="B289" s="71"/>
      <c r="C289" s="71"/>
      <c r="D289" s="71"/>
      <c r="E289" s="71"/>
      <c r="F289" s="71"/>
      <c r="G289" s="71"/>
      <c r="H289" s="7">
        <f>SUM(H286:H288)</f>
        <v>6754</v>
      </c>
    </row>
    <row r="290" spans="1:8" x14ac:dyDescent="0.25">
      <c r="A290" s="95"/>
      <c r="B290" s="95"/>
      <c r="C290" s="95"/>
      <c r="D290" s="96" t="s">
        <v>95</v>
      </c>
      <c r="E290" s="96"/>
      <c r="F290" s="96"/>
      <c r="G290" s="96"/>
      <c r="H290" s="3"/>
    </row>
    <row r="291" spans="1:8" x14ac:dyDescent="0.25">
      <c r="A291" s="95"/>
      <c r="B291" s="95"/>
      <c r="C291" s="95"/>
      <c r="D291" s="95"/>
      <c r="E291" s="5" t="s">
        <v>201</v>
      </c>
      <c r="F291" s="5" t="s">
        <v>114</v>
      </c>
      <c r="G291" s="5" t="s">
        <v>115</v>
      </c>
      <c r="H291" s="3">
        <v>600</v>
      </c>
    </row>
    <row r="292" spans="1:8" x14ac:dyDescent="0.25">
      <c r="A292" s="95"/>
      <c r="B292" s="95"/>
      <c r="C292" s="95"/>
      <c r="D292" s="95"/>
      <c r="E292" s="5" t="s">
        <v>201</v>
      </c>
      <c r="F292" s="5" t="s">
        <v>116</v>
      </c>
      <c r="G292" s="5" t="s">
        <v>117</v>
      </c>
      <c r="H292" s="3">
        <v>355</v>
      </c>
    </row>
    <row r="293" spans="1:8" x14ac:dyDescent="0.25">
      <c r="A293" s="71" t="s">
        <v>140</v>
      </c>
      <c r="B293" s="71"/>
      <c r="C293" s="71"/>
      <c r="D293" s="71"/>
      <c r="E293" s="71"/>
      <c r="F293" s="71"/>
      <c r="G293" s="71"/>
      <c r="H293" s="7">
        <f>SUM(H291:H292)</f>
        <v>955</v>
      </c>
    </row>
    <row r="294" spans="1:8" x14ac:dyDescent="0.25">
      <c r="A294" s="71" t="s">
        <v>202</v>
      </c>
      <c r="B294" s="71"/>
      <c r="C294" s="71"/>
      <c r="D294" s="71"/>
      <c r="E294" s="71"/>
      <c r="F294" s="71"/>
      <c r="G294" s="71"/>
      <c r="H294" s="7">
        <f>H293+H289</f>
        <v>7709</v>
      </c>
    </row>
    <row r="295" spans="1:8" x14ac:dyDescent="0.25">
      <c r="A295" s="97"/>
      <c r="B295" s="98"/>
      <c r="C295" s="96" t="s">
        <v>71</v>
      </c>
      <c r="D295" s="96"/>
      <c r="E295" s="96"/>
      <c r="F295" s="96"/>
      <c r="G295" s="96"/>
      <c r="H295" s="3"/>
    </row>
    <row r="296" spans="1:8" x14ac:dyDescent="0.25">
      <c r="A296" s="95"/>
      <c r="B296" s="95"/>
      <c r="C296" s="95"/>
      <c r="D296" s="96" t="s">
        <v>228</v>
      </c>
      <c r="E296" s="96"/>
      <c r="F296" s="96"/>
      <c r="G296" s="96"/>
      <c r="H296" s="3"/>
    </row>
    <row r="297" spans="1:8" x14ac:dyDescent="0.25">
      <c r="A297" s="95"/>
      <c r="B297" s="95"/>
      <c r="C297" s="95"/>
      <c r="D297" s="95"/>
      <c r="E297" s="5" t="s">
        <v>72</v>
      </c>
      <c r="F297" s="5" t="s">
        <v>76</v>
      </c>
      <c r="G297" s="5" t="s">
        <v>77</v>
      </c>
      <c r="H297" s="3">
        <v>211564</v>
      </c>
    </row>
    <row r="298" spans="1:8" x14ac:dyDescent="0.25">
      <c r="A298" s="95"/>
      <c r="B298" s="95"/>
      <c r="C298" s="95"/>
      <c r="D298" s="95"/>
      <c r="E298" s="5" t="s">
        <v>72</v>
      </c>
      <c r="F298" s="5" t="s">
        <v>164</v>
      </c>
      <c r="G298" s="5" t="s">
        <v>165</v>
      </c>
      <c r="H298" s="3">
        <v>4000</v>
      </c>
    </row>
    <row r="299" spans="1:8" x14ac:dyDescent="0.25">
      <c r="A299" s="95"/>
      <c r="B299" s="95"/>
      <c r="C299" s="95"/>
      <c r="D299" s="95"/>
      <c r="E299" s="5" t="s">
        <v>72</v>
      </c>
      <c r="F299" s="5" t="s">
        <v>78</v>
      </c>
      <c r="G299" s="5" t="s">
        <v>79</v>
      </c>
      <c r="H299" s="3">
        <v>16200</v>
      </c>
    </row>
    <row r="300" spans="1:8" x14ac:dyDescent="0.25">
      <c r="A300" s="95"/>
      <c r="B300" s="95"/>
      <c r="C300" s="95"/>
      <c r="D300" s="95"/>
      <c r="E300" s="5" t="s">
        <v>72</v>
      </c>
      <c r="F300" s="5" t="s">
        <v>80</v>
      </c>
      <c r="G300" s="5" t="s">
        <v>81</v>
      </c>
      <c r="H300" s="3">
        <v>6350</v>
      </c>
    </row>
    <row r="301" spans="1:8" ht="15" customHeight="1" x14ac:dyDescent="0.25">
      <c r="A301" s="95"/>
      <c r="B301" s="95"/>
      <c r="C301" s="95"/>
      <c r="D301" s="95"/>
      <c r="E301" s="5" t="s">
        <v>72</v>
      </c>
      <c r="F301" s="5" t="s">
        <v>82</v>
      </c>
      <c r="G301" s="5" t="s">
        <v>83</v>
      </c>
      <c r="H301" s="3">
        <v>160</v>
      </c>
    </row>
    <row r="302" spans="1:8" x14ac:dyDescent="0.25">
      <c r="A302" s="95"/>
      <c r="B302" s="95"/>
      <c r="C302" s="95"/>
      <c r="D302" s="95"/>
      <c r="E302" s="5" t="s">
        <v>72</v>
      </c>
      <c r="F302" s="5" t="s">
        <v>84</v>
      </c>
      <c r="G302" s="5" t="s">
        <v>85</v>
      </c>
      <c r="H302" s="3">
        <v>9128</v>
      </c>
    </row>
    <row r="303" spans="1:8" x14ac:dyDescent="0.25">
      <c r="A303" s="95"/>
      <c r="B303" s="95"/>
      <c r="C303" s="95"/>
      <c r="D303" s="95"/>
      <c r="E303" s="5" t="s">
        <v>72</v>
      </c>
      <c r="F303" s="5" t="s">
        <v>86</v>
      </c>
      <c r="G303" s="5" t="s">
        <v>87</v>
      </c>
      <c r="H303" s="3">
        <v>25000</v>
      </c>
    </row>
    <row r="304" spans="1:8" x14ac:dyDescent="0.25">
      <c r="A304" s="71" t="s">
        <v>229</v>
      </c>
      <c r="B304" s="71"/>
      <c r="C304" s="71"/>
      <c r="D304" s="71"/>
      <c r="E304" s="71"/>
      <c r="F304" s="71"/>
      <c r="G304" s="71"/>
      <c r="H304" s="7">
        <f>SUM(H297:H303)</f>
        <v>272402</v>
      </c>
    </row>
    <row r="305" spans="1:8" x14ac:dyDescent="0.25">
      <c r="A305" s="95"/>
      <c r="B305" s="95"/>
      <c r="C305" s="95"/>
      <c r="D305" s="96" t="s">
        <v>95</v>
      </c>
      <c r="E305" s="96"/>
      <c r="F305" s="96"/>
      <c r="G305" s="96"/>
      <c r="H305" s="3"/>
    </row>
    <row r="306" spans="1:8" x14ac:dyDescent="0.25">
      <c r="A306" s="95"/>
      <c r="B306" s="95"/>
      <c r="C306" s="95"/>
      <c r="D306" s="95"/>
      <c r="E306" s="5" t="s">
        <v>72</v>
      </c>
      <c r="F306" s="5" t="s">
        <v>166</v>
      </c>
      <c r="G306" s="5" t="s">
        <v>167</v>
      </c>
      <c r="H306" s="3">
        <v>250</v>
      </c>
    </row>
    <row r="307" spans="1:8" x14ac:dyDescent="0.25">
      <c r="A307" s="95"/>
      <c r="B307" s="95"/>
      <c r="C307" s="95"/>
      <c r="D307" s="95"/>
      <c r="E307" s="5" t="s">
        <v>72</v>
      </c>
      <c r="F307" s="5" t="s">
        <v>96</v>
      </c>
      <c r="G307" s="5" t="s">
        <v>97</v>
      </c>
      <c r="H307" s="3">
        <v>600</v>
      </c>
    </row>
    <row r="308" spans="1:8" x14ac:dyDescent="0.25">
      <c r="A308" s="95"/>
      <c r="B308" s="95"/>
      <c r="C308" s="95"/>
      <c r="D308" s="95"/>
      <c r="E308" s="5" t="s">
        <v>72</v>
      </c>
      <c r="F308" s="5" t="s">
        <v>98</v>
      </c>
      <c r="G308" s="5" t="s">
        <v>203</v>
      </c>
      <c r="H308" s="3">
        <v>5000</v>
      </c>
    </row>
    <row r="309" spans="1:8" x14ac:dyDescent="0.25">
      <c r="A309" s="95"/>
      <c r="B309" s="95"/>
      <c r="C309" s="95"/>
      <c r="D309" s="95"/>
      <c r="E309" s="5" t="s">
        <v>72</v>
      </c>
      <c r="F309" s="5" t="s">
        <v>100</v>
      </c>
      <c r="G309" s="5" t="s">
        <v>101</v>
      </c>
      <c r="H309" s="3">
        <v>500</v>
      </c>
    </row>
    <row r="310" spans="1:8" x14ac:dyDescent="0.25">
      <c r="A310" s="95"/>
      <c r="B310" s="95"/>
      <c r="C310" s="95"/>
      <c r="D310" s="95"/>
      <c r="E310" s="5" t="s">
        <v>72</v>
      </c>
      <c r="F310" s="5" t="s">
        <v>185</v>
      </c>
      <c r="G310" s="5" t="s">
        <v>186</v>
      </c>
      <c r="H310" s="3">
        <v>55000</v>
      </c>
    </row>
    <row r="311" spans="1:8" x14ac:dyDescent="0.25">
      <c r="A311" s="95"/>
      <c r="B311" s="95"/>
      <c r="C311" s="95"/>
      <c r="D311" s="95"/>
      <c r="E311" s="5" t="s">
        <v>72</v>
      </c>
      <c r="F311" s="5" t="s">
        <v>106</v>
      </c>
      <c r="G311" s="5" t="s">
        <v>107</v>
      </c>
      <c r="H311" s="3">
        <v>5500</v>
      </c>
    </row>
    <row r="312" spans="1:8" x14ac:dyDescent="0.25">
      <c r="A312" s="92"/>
      <c r="B312" s="93"/>
      <c r="C312" s="93"/>
      <c r="D312" s="94"/>
      <c r="E312" s="5">
        <v>512</v>
      </c>
      <c r="F312" s="5">
        <v>5224</v>
      </c>
      <c r="G312" s="5" t="s">
        <v>181</v>
      </c>
      <c r="H312" s="3">
        <v>0</v>
      </c>
    </row>
    <row r="313" spans="1:8" x14ac:dyDescent="0.25">
      <c r="A313" s="95"/>
      <c r="B313" s="95"/>
      <c r="C313" s="95"/>
      <c r="D313" s="95"/>
      <c r="E313" s="5" t="s">
        <v>72</v>
      </c>
      <c r="F313" s="5" t="s">
        <v>112</v>
      </c>
      <c r="G313" s="5" t="s">
        <v>113</v>
      </c>
      <c r="H313" s="3">
        <v>50</v>
      </c>
    </row>
    <row r="314" spans="1:8" x14ac:dyDescent="0.25">
      <c r="A314" s="95"/>
      <c r="B314" s="95"/>
      <c r="C314" s="95"/>
      <c r="D314" s="95"/>
      <c r="E314" s="5" t="s">
        <v>72</v>
      </c>
      <c r="F314" s="5" t="s">
        <v>114</v>
      </c>
      <c r="G314" s="5" t="s">
        <v>115</v>
      </c>
      <c r="H314" s="3">
        <v>4643</v>
      </c>
    </row>
    <row r="315" spans="1:8" x14ac:dyDescent="0.25">
      <c r="A315" s="95"/>
      <c r="B315" s="95"/>
      <c r="C315" s="95"/>
      <c r="D315" s="95"/>
      <c r="E315" s="5" t="s">
        <v>72</v>
      </c>
      <c r="F315" s="5" t="s">
        <v>204</v>
      </c>
      <c r="G315" s="5" t="s">
        <v>205</v>
      </c>
      <c r="H315" s="3">
        <v>1000</v>
      </c>
    </row>
    <row r="316" spans="1:8" x14ac:dyDescent="0.25">
      <c r="A316" s="95"/>
      <c r="B316" s="95"/>
      <c r="C316" s="95"/>
      <c r="D316" s="95"/>
      <c r="E316" s="5" t="s">
        <v>72</v>
      </c>
      <c r="F316" s="5" t="s">
        <v>116</v>
      </c>
      <c r="G316" s="5" t="s">
        <v>117</v>
      </c>
      <c r="H316" s="3">
        <v>3000</v>
      </c>
    </row>
    <row r="317" spans="1:8" x14ac:dyDescent="0.25">
      <c r="A317" s="95"/>
      <c r="B317" s="95"/>
      <c r="C317" s="95"/>
      <c r="D317" s="95"/>
      <c r="E317" s="5" t="s">
        <v>72</v>
      </c>
      <c r="F317" s="5" t="s">
        <v>118</v>
      </c>
      <c r="G317" s="5" t="s">
        <v>119</v>
      </c>
      <c r="H317" s="3">
        <v>1200</v>
      </c>
    </row>
    <row r="318" spans="1:8" x14ac:dyDescent="0.25">
      <c r="A318" s="95"/>
      <c r="B318" s="95"/>
      <c r="C318" s="95"/>
      <c r="D318" s="95"/>
      <c r="E318" s="5" t="s">
        <v>72</v>
      </c>
      <c r="F318" s="5" t="s">
        <v>120</v>
      </c>
      <c r="G318" s="5" t="s">
        <v>121</v>
      </c>
      <c r="H318" s="3">
        <v>75</v>
      </c>
    </row>
    <row r="319" spans="1:8" x14ac:dyDescent="0.25">
      <c r="A319" s="95"/>
      <c r="B319" s="95"/>
      <c r="C319" s="95"/>
      <c r="D319" s="95"/>
      <c r="E319" s="5" t="s">
        <v>72</v>
      </c>
      <c r="F319" s="5" t="s">
        <v>122</v>
      </c>
      <c r="G319" s="5" t="s">
        <v>123</v>
      </c>
      <c r="H319" s="3">
        <v>500</v>
      </c>
    </row>
    <row r="320" spans="1:8" x14ac:dyDescent="0.25">
      <c r="A320" s="95"/>
      <c r="B320" s="95"/>
      <c r="C320" s="95"/>
      <c r="D320" s="95"/>
      <c r="E320" s="5" t="s">
        <v>72</v>
      </c>
      <c r="F320" s="5" t="s">
        <v>124</v>
      </c>
      <c r="G320" s="5" t="s">
        <v>125</v>
      </c>
      <c r="H320" s="3">
        <v>25</v>
      </c>
    </row>
    <row r="321" spans="1:8" x14ac:dyDescent="0.25">
      <c r="A321" s="95"/>
      <c r="B321" s="95"/>
      <c r="C321" s="95"/>
      <c r="D321" s="95"/>
      <c r="E321" s="5" t="s">
        <v>72</v>
      </c>
      <c r="F321" s="5" t="s">
        <v>132</v>
      </c>
      <c r="G321" s="5" t="s">
        <v>133</v>
      </c>
      <c r="H321" s="3">
        <v>50</v>
      </c>
    </row>
    <row r="322" spans="1:8" x14ac:dyDescent="0.25">
      <c r="A322" s="95"/>
      <c r="B322" s="95"/>
      <c r="C322" s="95"/>
      <c r="D322" s="95"/>
      <c r="E322" s="5" t="s">
        <v>72</v>
      </c>
      <c r="F322" s="5" t="s">
        <v>134</v>
      </c>
      <c r="G322" s="5" t="s">
        <v>135</v>
      </c>
      <c r="H322" s="3">
        <v>1000</v>
      </c>
    </row>
    <row r="323" spans="1:8" x14ac:dyDescent="0.25">
      <c r="A323" s="71" t="s">
        <v>140</v>
      </c>
      <c r="B323" s="71"/>
      <c r="C323" s="71"/>
      <c r="D323" s="71"/>
      <c r="E323" s="71"/>
      <c r="F323" s="71"/>
      <c r="G323" s="71"/>
      <c r="H323" s="7">
        <f>SUM(H306:H322)</f>
        <v>78393</v>
      </c>
    </row>
    <row r="324" spans="1:8" x14ac:dyDescent="0.25">
      <c r="A324" s="95"/>
      <c r="B324" s="95"/>
      <c r="C324" s="95"/>
      <c r="D324" s="96" t="s">
        <v>141</v>
      </c>
      <c r="E324" s="96"/>
      <c r="F324" s="96"/>
      <c r="G324" s="96"/>
      <c r="H324" s="3"/>
    </row>
    <row r="325" spans="1:8" x14ac:dyDescent="0.25">
      <c r="A325" s="95"/>
      <c r="B325" s="95"/>
      <c r="C325" s="95"/>
      <c r="D325" s="95"/>
      <c r="E325" s="5" t="s">
        <v>72</v>
      </c>
      <c r="F325" s="5" t="s">
        <v>142</v>
      </c>
      <c r="G325" s="5" t="s">
        <v>143</v>
      </c>
      <c r="H325" s="3">
        <v>4500</v>
      </c>
    </row>
    <row r="326" spans="1:8" ht="21" x14ac:dyDescent="0.25">
      <c r="A326" s="95"/>
      <c r="B326" s="95"/>
      <c r="C326" s="95"/>
      <c r="D326" s="95"/>
      <c r="E326" s="5" t="s">
        <v>72</v>
      </c>
      <c r="F326" s="5" t="s">
        <v>170</v>
      </c>
      <c r="G326" s="5" t="s">
        <v>171</v>
      </c>
      <c r="H326" s="3">
        <v>16500</v>
      </c>
    </row>
    <row r="327" spans="1:8" x14ac:dyDescent="0.25">
      <c r="A327" s="95"/>
      <c r="B327" s="95"/>
      <c r="C327" s="95"/>
      <c r="D327" s="95"/>
      <c r="E327" s="5" t="s">
        <v>72</v>
      </c>
      <c r="F327" s="5" t="s">
        <v>144</v>
      </c>
      <c r="G327" s="5" t="s">
        <v>145</v>
      </c>
      <c r="H327" s="3">
        <v>2000</v>
      </c>
    </row>
    <row r="328" spans="1:8" x14ac:dyDescent="0.25">
      <c r="A328" s="95"/>
      <c r="B328" s="95"/>
      <c r="C328" s="95"/>
      <c r="D328" s="95"/>
      <c r="E328" s="5" t="s">
        <v>72</v>
      </c>
      <c r="F328" s="5" t="s">
        <v>146</v>
      </c>
      <c r="G328" s="5" t="s">
        <v>147</v>
      </c>
      <c r="H328" s="3">
        <v>250</v>
      </c>
    </row>
    <row r="329" spans="1:8" x14ac:dyDescent="0.25">
      <c r="A329" s="95"/>
      <c r="B329" s="95"/>
      <c r="C329" s="95"/>
      <c r="D329" s="95"/>
      <c r="E329" s="5" t="s">
        <v>72</v>
      </c>
      <c r="F329" s="5" t="s">
        <v>148</v>
      </c>
      <c r="G329" s="5" t="s">
        <v>149</v>
      </c>
      <c r="H329" s="3">
        <v>1000</v>
      </c>
    </row>
    <row r="330" spans="1:8" x14ac:dyDescent="0.25">
      <c r="A330" s="95"/>
      <c r="B330" s="95"/>
      <c r="C330" s="95"/>
      <c r="D330" s="95"/>
      <c r="E330" s="5" t="s">
        <v>72</v>
      </c>
      <c r="F330" s="5" t="s">
        <v>150</v>
      </c>
      <c r="G330" s="5" t="s">
        <v>151</v>
      </c>
      <c r="H330" s="3">
        <v>500</v>
      </c>
    </row>
    <row r="331" spans="1:8" x14ac:dyDescent="0.25">
      <c r="A331" s="95"/>
      <c r="B331" s="95"/>
      <c r="C331" s="95"/>
      <c r="D331" s="95"/>
      <c r="E331" s="5" t="s">
        <v>72</v>
      </c>
      <c r="F331" s="5" t="s">
        <v>152</v>
      </c>
      <c r="G331" s="5" t="s">
        <v>153</v>
      </c>
      <c r="H331" s="3">
        <v>2500</v>
      </c>
    </row>
    <row r="332" spans="1:8" x14ac:dyDescent="0.25">
      <c r="A332" s="95"/>
      <c r="B332" s="95"/>
      <c r="C332" s="95"/>
      <c r="D332" s="95"/>
      <c r="E332" s="5" t="s">
        <v>72</v>
      </c>
      <c r="F332" s="5" t="s">
        <v>154</v>
      </c>
      <c r="G332" s="5" t="s">
        <v>155</v>
      </c>
      <c r="H332" s="3">
        <v>3000</v>
      </c>
    </row>
    <row r="333" spans="1:8" x14ac:dyDescent="0.25">
      <c r="A333" s="95"/>
      <c r="B333" s="95"/>
      <c r="C333" s="95"/>
      <c r="D333" s="95"/>
      <c r="E333" s="5" t="s">
        <v>72</v>
      </c>
      <c r="F333" s="5" t="s">
        <v>156</v>
      </c>
      <c r="G333" s="5" t="s">
        <v>157</v>
      </c>
      <c r="H333" s="3">
        <v>1500</v>
      </c>
    </row>
    <row r="334" spans="1:8" ht="15" customHeight="1" x14ac:dyDescent="0.25">
      <c r="A334" s="95"/>
      <c r="B334" s="95"/>
      <c r="C334" s="95"/>
      <c r="D334" s="95"/>
      <c r="E334" s="5" t="s">
        <v>72</v>
      </c>
      <c r="F334" s="5" t="s">
        <v>206</v>
      </c>
      <c r="G334" s="5" t="s">
        <v>207</v>
      </c>
      <c r="H334" s="3">
        <v>0</v>
      </c>
    </row>
    <row r="335" spans="1:8" x14ac:dyDescent="0.25">
      <c r="A335" s="95"/>
      <c r="B335" s="95"/>
      <c r="C335" s="95"/>
      <c r="D335" s="95"/>
      <c r="E335" s="5" t="s">
        <v>72</v>
      </c>
      <c r="F335" s="5" t="s">
        <v>158</v>
      </c>
      <c r="G335" s="5" t="s">
        <v>174</v>
      </c>
      <c r="H335" s="3">
        <v>11000</v>
      </c>
    </row>
    <row r="336" spans="1:8" x14ac:dyDescent="0.25">
      <c r="A336" s="95"/>
      <c r="B336" s="95"/>
      <c r="C336" s="95"/>
      <c r="D336" s="95"/>
      <c r="E336" s="5" t="s">
        <v>72</v>
      </c>
      <c r="F336" s="5" t="s">
        <v>208</v>
      </c>
      <c r="G336" s="5" t="s">
        <v>209</v>
      </c>
      <c r="H336" s="3">
        <v>500</v>
      </c>
    </row>
    <row r="337" spans="1:8" x14ac:dyDescent="0.25">
      <c r="A337" s="71" t="s">
        <v>161</v>
      </c>
      <c r="B337" s="71"/>
      <c r="C337" s="71"/>
      <c r="D337" s="71"/>
      <c r="E337" s="71"/>
      <c r="F337" s="71"/>
      <c r="G337" s="71"/>
      <c r="H337" s="7">
        <f>SUM(H325:H336)</f>
        <v>43250</v>
      </c>
    </row>
    <row r="338" spans="1:8" ht="15" customHeight="1" x14ac:dyDescent="0.25">
      <c r="A338" s="95"/>
      <c r="B338" s="95"/>
      <c r="C338" s="95"/>
      <c r="D338" s="96" t="s">
        <v>192</v>
      </c>
      <c r="E338" s="96"/>
      <c r="F338" s="96"/>
      <c r="G338" s="96"/>
      <c r="H338" s="3"/>
    </row>
    <row r="339" spans="1:8" x14ac:dyDescent="0.25">
      <c r="A339" s="95"/>
      <c r="B339" s="95"/>
      <c r="C339" s="95"/>
      <c r="D339" s="95"/>
      <c r="E339" s="5" t="s">
        <v>72</v>
      </c>
      <c r="F339" s="5" t="s">
        <v>210</v>
      </c>
      <c r="G339" s="5" t="s">
        <v>211</v>
      </c>
      <c r="H339" s="3">
        <v>8720</v>
      </c>
    </row>
    <row r="340" spans="1:8" x14ac:dyDescent="0.25">
      <c r="A340" s="71" t="s">
        <v>195</v>
      </c>
      <c r="B340" s="71"/>
      <c r="C340" s="71"/>
      <c r="D340" s="71"/>
      <c r="E340" s="71"/>
      <c r="F340" s="71"/>
      <c r="G340" s="71"/>
      <c r="H340" s="7">
        <f>H339</f>
        <v>8720</v>
      </c>
    </row>
    <row r="341" spans="1:8" x14ac:dyDescent="0.25">
      <c r="A341" s="71" t="s">
        <v>73</v>
      </c>
      <c r="B341" s="71"/>
      <c r="C341" s="71"/>
      <c r="D341" s="71"/>
      <c r="E341" s="71"/>
      <c r="F341" s="71"/>
      <c r="G341" s="71"/>
      <c r="H341" s="7">
        <f>H340+H337+H323+H304</f>
        <v>402765</v>
      </c>
    </row>
    <row r="342" spans="1:8" x14ac:dyDescent="0.25">
      <c r="A342" s="97"/>
      <c r="B342" s="98"/>
      <c r="C342" s="96" t="s">
        <v>212</v>
      </c>
      <c r="D342" s="96"/>
      <c r="E342" s="96"/>
      <c r="F342" s="96"/>
      <c r="G342" s="96"/>
      <c r="H342" s="3"/>
    </row>
    <row r="343" spans="1:8" x14ac:dyDescent="0.25">
      <c r="A343" s="95"/>
      <c r="B343" s="95"/>
      <c r="C343" s="95"/>
      <c r="D343" s="96" t="s">
        <v>228</v>
      </c>
      <c r="E343" s="96"/>
      <c r="F343" s="96"/>
      <c r="G343" s="96"/>
      <c r="H343" s="3"/>
    </row>
    <row r="344" spans="1:8" x14ac:dyDescent="0.25">
      <c r="A344" s="95"/>
      <c r="B344" s="95"/>
      <c r="C344" s="95"/>
      <c r="D344" s="95"/>
      <c r="E344" s="5" t="s">
        <v>213</v>
      </c>
      <c r="F344" s="5" t="s">
        <v>76</v>
      </c>
      <c r="G344" s="5" t="s">
        <v>77</v>
      </c>
      <c r="H344" s="3">
        <v>21500</v>
      </c>
    </row>
    <row r="345" spans="1:8" x14ac:dyDescent="0.25">
      <c r="A345" s="95"/>
      <c r="B345" s="95"/>
      <c r="C345" s="95"/>
      <c r="D345" s="95"/>
      <c r="E345" s="5" t="s">
        <v>213</v>
      </c>
      <c r="F345" s="5" t="s">
        <v>164</v>
      </c>
      <c r="G345" s="5" t="s">
        <v>165</v>
      </c>
      <c r="H345" s="3">
        <v>1000</v>
      </c>
    </row>
    <row r="346" spans="1:8" x14ac:dyDescent="0.25">
      <c r="A346" s="95"/>
      <c r="B346" s="95"/>
      <c r="C346" s="95"/>
      <c r="D346" s="95"/>
      <c r="E346" s="5" t="s">
        <v>213</v>
      </c>
      <c r="F346" s="5" t="s">
        <v>78</v>
      </c>
      <c r="G346" s="5" t="s">
        <v>79</v>
      </c>
      <c r="H346" s="3">
        <v>1650</v>
      </c>
    </row>
    <row r="347" spans="1:8" x14ac:dyDescent="0.25">
      <c r="A347" s="95"/>
      <c r="B347" s="95"/>
      <c r="C347" s="95"/>
      <c r="D347" s="95"/>
      <c r="E347" s="5" t="s">
        <v>213</v>
      </c>
      <c r="F347" s="5" t="s">
        <v>80</v>
      </c>
      <c r="G347" s="5" t="s">
        <v>81</v>
      </c>
      <c r="H347" s="3">
        <v>650</v>
      </c>
    </row>
    <row r="348" spans="1:8" x14ac:dyDescent="0.25">
      <c r="A348" s="95"/>
      <c r="B348" s="95"/>
      <c r="C348" s="95"/>
      <c r="D348" s="95"/>
      <c r="E348" s="5" t="s">
        <v>213</v>
      </c>
      <c r="F348" s="5" t="s">
        <v>82</v>
      </c>
      <c r="G348" s="5" t="s">
        <v>83</v>
      </c>
      <c r="H348" s="3">
        <v>30</v>
      </c>
    </row>
    <row r="349" spans="1:8" x14ac:dyDescent="0.25">
      <c r="A349" s="95"/>
      <c r="B349" s="95"/>
      <c r="C349" s="95"/>
      <c r="D349" s="95"/>
      <c r="E349" s="5" t="s">
        <v>213</v>
      </c>
      <c r="F349" s="5" t="s">
        <v>84</v>
      </c>
      <c r="G349" s="5" t="s">
        <v>85</v>
      </c>
      <c r="H349" s="3">
        <v>1714</v>
      </c>
    </row>
    <row r="350" spans="1:8" x14ac:dyDescent="0.25">
      <c r="A350" s="95"/>
      <c r="B350" s="95"/>
      <c r="C350" s="95"/>
      <c r="D350" s="95"/>
      <c r="E350" s="5" t="s">
        <v>213</v>
      </c>
      <c r="F350" s="5" t="s">
        <v>86</v>
      </c>
      <c r="G350" s="5" t="s">
        <v>87</v>
      </c>
      <c r="H350" s="3">
        <v>6000</v>
      </c>
    </row>
    <row r="351" spans="1:8" x14ac:dyDescent="0.25">
      <c r="A351" s="71" t="s">
        <v>229</v>
      </c>
      <c r="B351" s="71"/>
      <c r="C351" s="71"/>
      <c r="D351" s="71"/>
      <c r="E351" s="71"/>
      <c r="F351" s="71"/>
      <c r="G351" s="71"/>
      <c r="H351" s="7">
        <f>SUM(H344:H350)</f>
        <v>32544</v>
      </c>
    </row>
    <row r="352" spans="1:8" x14ac:dyDescent="0.25">
      <c r="A352" s="95"/>
      <c r="B352" s="95"/>
      <c r="C352" s="95"/>
      <c r="D352" s="96" t="s">
        <v>95</v>
      </c>
      <c r="E352" s="96"/>
      <c r="F352" s="96"/>
      <c r="G352" s="96"/>
      <c r="H352" s="3"/>
    </row>
    <row r="353" spans="1:8" x14ac:dyDescent="0.25">
      <c r="A353" s="95"/>
      <c r="B353" s="95"/>
      <c r="C353" s="95"/>
      <c r="D353" s="95"/>
      <c r="E353" s="5" t="s">
        <v>213</v>
      </c>
      <c r="F353" s="5" t="s">
        <v>96</v>
      </c>
      <c r="G353" s="5" t="s">
        <v>97</v>
      </c>
      <c r="H353" s="8">
        <v>7500</v>
      </c>
    </row>
    <row r="354" spans="1:8" x14ac:dyDescent="0.25">
      <c r="A354" s="95"/>
      <c r="B354" s="95"/>
      <c r="C354" s="95"/>
      <c r="D354" s="95"/>
      <c r="E354" s="5" t="s">
        <v>213</v>
      </c>
      <c r="F354" s="5" t="s">
        <v>114</v>
      </c>
      <c r="G354" s="5" t="s">
        <v>115</v>
      </c>
      <c r="H354" s="3">
        <v>1824</v>
      </c>
    </row>
    <row r="355" spans="1:8" x14ac:dyDescent="0.25">
      <c r="A355" s="95"/>
      <c r="B355" s="95"/>
      <c r="C355" s="95"/>
      <c r="D355" s="95"/>
      <c r="E355" s="5" t="s">
        <v>213</v>
      </c>
      <c r="F355" s="5" t="s">
        <v>116</v>
      </c>
      <c r="G355" s="5" t="s">
        <v>117</v>
      </c>
      <c r="H355" s="3">
        <v>36000</v>
      </c>
    </row>
    <row r="356" spans="1:8" x14ac:dyDescent="0.25">
      <c r="A356" s="71" t="s">
        <v>140</v>
      </c>
      <c r="B356" s="71"/>
      <c r="C356" s="71"/>
      <c r="D356" s="71"/>
      <c r="E356" s="71"/>
      <c r="F356" s="71"/>
      <c r="G356" s="71"/>
      <c r="H356" s="7">
        <f>SUM(H353:H355)</f>
        <v>45324</v>
      </c>
    </row>
    <row r="357" spans="1:8" x14ac:dyDescent="0.25">
      <c r="A357" s="95"/>
      <c r="B357" s="95"/>
      <c r="C357" s="95"/>
      <c r="D357" s="96" t="s">
        <v>141</v>
      </c>
      <c r="E357" s="96"/>
      <c r="F357" s="96"/>
      <c r="G357" s="96"/>
      <c r="H357" s="3"/>
    </row>
    <row r="358" spans="1:8" ht="21" x14ac:dyDescent="0.25">
      <c r="A358" s="95"/>
      <c r="B358" s="95"/>
      <c r="C358" s="95"/>
      <c r="D358" s="95"/>
      <c r="E358" s="5" t="s">
        <v>213</v>
      </c>
      <c r="F358" s="5" t="s">
        <v>170</v>
      </c>
      <c r="G358" s="5" t="s">
        <v>171</v>
      </c>
      <c r="H358" s="3">
        <v>2000</v>
      </c>
    </row>
    <row r="359" spans="1:8" x14ac:dyDescent="0.25">
      <c r="A359" s="95"/>
      <c r="B359" s="95"/>
      <c r="C359" s="95"/>
      <c r="D359" s="95"/>
      <c r="E359" s="5" t="s">
        <v>213</v>
      </c>
      <c r="F359" s="5" t="s">
        <v>144</v>
      </c>
      <c r="G359" s="5" t="s">
        <v>145</v>
      </c>
      <c r="H359" s="3">
        <v>2000</v>
      </c>
    </row>
    <row r="360" spans="1:8" x14ac:dyDescent="0.25">
      <c r="A360" s="95"/>
      <c r="B360" s="95"/>
      <c r="C360" s="95"/>
      <c r="D360" s="95"/>
      <c r="E360" s="5" t="s">
        <v>213</v>
      </c>
      <c r="F360" s="5" t="s">
        <v>146</v>
      </c>
      <c r="G360" s="5" t="s">
        <v>147</v>
      </c>
      <c r="H360" s="3">
        <v>50</v>
      </c>
    </row>
    <row r="361" spans="1:8" x14ac:dyDescent="0.25">
      <c r="A361" s="95"/>
      <c r="B361" s="95"/>
      <c r="C361" s="95"/>
      <c r="D361" s="95"/>
      <c r="E361" s="5" t="s">
        <v>213</v>
      </c>
      <c r="F361" s="5" t="s">
        <v>214</v>
      </c>
      <c r="G361" s="5" t="s">
        <v>215</v>
      </c>
      <c r="H361" s="3">
        <v>500</v>
      </c>
    </row>
    <row r="362" spans="1:8" x14ac:dyDescent="0.25">
      <c r="A362" s="95"/>
      <c r="B362" s="95"/>
      <c r="C362" s="95"/>
      <c r="D362" s="95"/>
      <c r="E362" s="5" t="s">
        <v>213</v>
      </c>
      <c r="F362" s="5" t="s">
        <v>189</v>
      </c>
      <c r="G362" s="5" t="s">
        <v>190</v>
      </c>
      <c r="H362" s="3">
        <v>500</v>
      </c>
    </row>
    <row r="363" spans="1:8" x14ac:dyDescent="0.25">
      <c r="A363" s="95"/>
      <c r="B363" s="95"/>
      <c r="C363" s="95"/>
      <c r="D363" s="95"/>
      <c r="E363" s="5" t="s">
        <v>213</v>
      </c>
      <c r="F363" s="5" t="s">
        <v>150</v>
      </c>
      <c r="G363" s="5" t="s">
        <v>151</v>
      </c>
      <c r="H363" s="3">
        <v>100</v>
      </c>
    </row>
    <row r="364" spans="1:8" x14ac:dyDescent="0.25">
      <c r="A364" s="95"/>
      <c r="B364" s="95"/>
      <c r="C364" s="95"/>
      <c r="D364" s="95"/>
      <c r="E364" s="5" t="s">
        <v>213</v>
      </c>
      <c r="F364" s="5" t="s">
        <v>156</v>
      </c>
      <c r="G364" s="5" t="s">
        <v>157</v>
      </c>
      <c r="H364" s="3">
        <v>850</v>
      </c>
    </row>
    <row r="365" spans="1:8" x14ac:dyDescent="0.25">
      <c r="A365" s="95"/>
      <c r="B365" s="95"/>
      <c r="C365" s="95"/>
      <c r="D365" s="95"/>
      <c r="E365" s="5" t="s">
        <v>213</v>
      </c>
      <c r="F365" s="5" t="s">
        <v>216</v>
      </c>
      <c r="G365" s="5" t="s">
        <v>217</v>
      </c>
      <c r="H365" s="3">
        <v>4000</v>
      </c>
    </row>
    <row r="366" spans="1:8" x14ac:dyDescent="0.25">
      <c r="A366" s="95"/>
      <c r="B366" s="95"/>
      <c r="C366" s="95"/>
      <c r="D366" s="95"/>
      <c r="E366" s="5" t="s">
        <v>213</v>
      </c>
      <c r="F366" s="5" t="s">
        <v>218</v>
      </c>
      <c r="G366" s="5" t="s">
        <v>219</v>
      </c>
      <c r="H366" s="8">
        <v>4385</v>
      </c>
    </row>
    <row r="367" spans="1:8" x14ac:dyDescent="0.25">
      <c r="A367" s="95"/>
      <c r="B367" s="95"/>
      <c r="C367" s="95"/>
      <c r="D367" s="95"/>
      <c r="E367" s="5" t="s">
        <v>213</v>
      </c>
      <c r="F367" s="5" t="s">
        <v>158</v>
      </c>
      <c r="G367" s="5" t="s">
        <v>174</v>
      </c>
      <c r="H367" s="8">
        <v>2000</v>
      </c>
    </row>
    <row r="368" spans="1:8" x14ac:dyDescent="0.25">
      <c r="A368" s="95"/>
      <c r="B368" s="95"/>
      <c r="C368" s="95"/>
      <c r="D368" s="95"/>
      <c r="E368" s="5" t="s">
        <v>213</v>
      </c>
      <c r="F368" s="5" t="s">
        <v>220</v>
      </c>
      <c r="G368" s="5" t="s">
        <v>221</v>
      </c>
      <c r="H368" s="8">
        <v>100</v>
      </c>
    </row>
    <row r="369" spans="1:8" x14ac:dyDescent="0.25">
      <c r="A369" s="95"/>
      <c r="B369" s="95"/>
      <c r="C369" s="95"/>
      <c r="D369" s="95"/>
      <c r="E369" s="5" t="s">
        <v>213</v>
      </c>
      <c r="F369" s="5" t="s">
        <v>222</v>
      </c>
      <c r="G369" s="5" t="s">
        <v>223</v>
      </c>
      <c r="H369" s="8">
        <v>50000</v>
      </c>
    </row>
    <row r="370" spans="1:8" x14ac:dyDescent="0.25">
      <c r="A370" s="95"/>
      <c r="B370" s="95"/>
      <c r="C370" s="95"/>
      <c r="D370" s="95"/>
      <c r="E370" s="5" t="s">
        <v>213</v>
      </c>
      <c r="F370" s="5" t="s">
        <v>159</v>
      </c>
      <c r="G370" s="5" t="s">
        <v>160</v>
      </c>
      <c r="H370" s="3">
        <v>2000</v>
      </c>
    </row>
    <row r="371" spans="1:8" x14ac:dyDescent="0.25">
      <c r="A371" s="101" t="s">
        <v>161</v>
      </c>
      <c r="B371" s="101"/>
      <c r="C371" s="101"/>
      <c r="D371" s="101"/>
      <c r="E371" s="101"/>
      <c r="F371" s="101"/>
      <c r="G371" s="101"/>
      <c r="H371" s="7">
        <f>SUM(H358:H370)</f>
        <v>68485</v>
      </c>
    </row>
    <row r="372" spans="1:8" x14ac:dyDescent="0.25">
      <c r="A372" s="101" t="s">
        <v>224</v>
      </c>
      <c r="B372" s="101"/>
      <c r="C372" s="101"/>
      <c r="D372" s="101"/>
      <c r="E372" s="101"/>
      <c r="F372" s="101"/>
      <c r="G372" s="101"/>
      <c r="H372" s="7">
        <f>H371+H356+H351</f>
        <v>146353</v>
      </c>
    </row>
    <row r="373" spans="1:8" x14ac:dyDescent="0.25">
      <c r="A373" s="9"/>
      <c r="B373" s="9"/>
      <c r="C373" s="9"/>
      <c r="D373" s="9"/>
      <c r="E373" s="9"/>
      <c r="F373" s="9"/>
      <c r="G373" s="9"/>
      <c r="H373" s="3"/>
    </row>
    <row r="374" spans="1:8" x14ac:dyDescent="0.25">
      <c r="A374" s="101" t="s">
        <v>75</v>
      </c>
      <c r="B374" s="101"/>
      <c r="C374" s="101"/>
      <c r="D374" s="101"/>
      <c r="E374" s="101"/>
      <c r="F374" s="101"/>
      <c r="G374" s="101"/>
      <c r="H374" s="7">
        <f>H372+H341+H294+H283+H250+H214+H182+H165+H131</f>
        <v>1144509</v>
      </c>
    </row>
    <row r="375" spans="1:8" x14ac:dyDescent="0.25">
      <c r="A375" s="101" t="s">
        <v>225</v>
      </c>
      <c r="B375" s="101"/>
      <c r="C375" s="101"/>
      <c r="D375" s="101"/>
      <c r="E375" s="101"/>
      <c r="F375" s="101"/>
      <c r="G375" s="101"/>
      <c r="H375" s="7">
        <f>H82-H374</f>
        <v>0</v>
      </c>
    </row>
    <row r="376" spans="1:8" x14ac:dyDescent="0.25">
      <c r="A376" s="11"/>
      <c r="B376" s="11"/>
      <c r="C376" s="11"/>
      <c r="D376" s="11"/>
      <c r="E376" s="11"/>
      <c r="F376" s="11"/>
      <c r="G376" s="11"/>
      <c r="H376" s="18"/>
    </row>
    <row r="378" spans="1:8" ht="15.75" thickBot="1" x14ac:dyDescent="0.3"/>
    <row r="379" spans="1:8" x14ac:dyDescent="0.25">
      <c r="A379" s="83" t="s">
        <v>232</v>
      </c>
      <c r="B379" s="84"/>
      <c r="C379" s="84"/>
      <c r="D379" s="84"/>
      <c r="E379" s="84"/>
      <c r="F379" s="84"/>
      <c r="G379" s="84"/>
      <c r="H379" s="85"/>
    </row>
    <row r="380" spans="1:8" x14ac:dyDescent="0.25">
      <c r="A380" s="86"/>
      <c r="B380" s="87"/>
      <c r="C380" s="87"/>
      <c r="D380" s="87"/>
      <c r="E380" s="87"/>
      <c r="F380" s="87"/>
      <c r="G380" s="87"/>
      <c r="H380" s="88"/>
    </row>
    <row r="381" spans="1:8" ht="15.75" thickBot="1" x14ac:dyDescent="0.3">
      <c r="A381" s="89"/>
      <c r="B381" s="90"/>
      <c r="C381" s="90"/>
      <c r="D381" s="90"/>
      <c r="E381" s="90"/>
      <c r="F381" s="90"/>
      <c r="G381" s="90"/>
      <c r="H381" s="91"/>
    </row>
    <row r="382" spans="1:8" x14ac:dyDescent="0.25">
      <c r="A382" s="78"/>
      <c r="B382" s="78"/>
      <c r="C382" s="78"/>
      <c r="D382" s="78"/>
      <c r="E382" s="78"/>
      <c r="F382" s="78"/>
      <c r="G382" s="78"/>
      <c r="H382" s="12"/>
    </row>
    <row r="383" spans="1:8" x14ac:dyDescent="0.25">
      <c r="A383" s="78" t="s">
        <v>2</v>
      </c>
      <c r="B383" s="78"/>
      <c r="C383" s="78"/>
      <c r="D383" s="78"/>
      <c r="E383" s="78"/>
      <c r="F383" s="78"/>
      <c r="G383" s="78"/>
      <c r="H383" s="12"/>
    </row>
    <row r="384" spans="1:8" x14ac:dyDescent="0.25">
      <c r="A384" s="13"/>
      <c r="B384" s="78" t="s">
        <v>233</v>
      </c>
      <c r="C384" s="78"/>
      <c r="D384" s="78"/>
      <c r="E384" s="78"/>
      <c r="F384" s="78"/>
      <c r="G384" s="78"/>
      <c r="H384" s="12"/>
    </row>
    <row r="385" spans="1:8" x14ac:dyDescent="0.25">
      <c r="A385" s="77"/>
      <c r="B385" s="77"/>
      <c r="C385" s="78" t="s">
        <v>13</v>
      </c>
      <c r="D385" s="78"/>
      <c r="E385" s="78"/>
      <c r="F385" s="78"/>
      <c r="G385" s="78"/>
      <c r="H385" s="12"/>
    </row>
    <row r="386" spans="1:8" x14ac:dyDescent="0.25">
      <c r="A386" s="79"/>
      <c r="B386" s="79"/>
      <c r="C386" s="79"/>
      <c r="D386" s="79"/>
      <c r="E386" s="14" t="s">
        <v>234</v>
      </c>
      <c r="F386" s="14" t="s">
        <v>235</v>
      </c>
      <c r="G386" s="14" t="s">
        <v>236</v>
      </c>
      <c r="H386" s="15">
        <v>1000</v>
      </c>
    </row>
    <row r="387" spans="1:8" x14ac:dyDescent="0.25">
      <c r="A387" s="71" t="s">
        <v>15</v>
      </c>
      <c r="B387" s="71"/>
      <c r="C387" s="71"/>
      <c r="D387" s="71"/>
      <c r="E387" s="71"/>
      <c r="F387" s="71"/>
      <c r="G387" s="71"/>
      <c r="H387" s="15">
        <f>SUM(H386)</f>
        <v>1000</v>
      </c>
    </row>
    <row r="388" spans="1:8" x14ac:dyDescent="0.25">
      <c r="A388" s="77"/>
      <c r="B388" s="77"/>
      <c r="C388" s="78" t="s">
        <v>237</v>
      </c>
      <c r="D388" s="78"/>
      <c r="E388" s="78"/>
      <c r="F388" s="78"/>
      <c r="G388" s="78"/>
      <c r="H388" s="12"/>
    </row>
    <row r="389" spans="1:8" x14ac:dyDescent="0.25">
      <c r="A389" s="79"/>
      <c r="B389" s="79"/>
      <c r="C389" s="79"/>
      <c r="D389" s="79"/>
      <c r="E389" s="5" t="s">
        <v>234</v>
      </c>
      <c r="F389" s="5" t="s">
        <v>238</v>
      </c>
      <c r="G389" s="5" t="s">
        <v>239</v>
      </c>
      <c r="H389" s="16">
        <v>3400</v>
      </c>
    </row>
    <row r="390" spans="1:8" x14ac:dyDescent="0.25">
      <c r="A390" s="79"/>
      <c r="B390" s="79"/>
      <c r="C390" s="79"/>
      <c r="D390" s="79"/>
      <c r="E390" s="5" t="s">
        <v>234</v>
      </c>
      <c r="F390" s="5" t="s">
        <v>240</v>
      </c>
      <c r="G390" s="5" t="s">
        <v>241</v>
      </c>
      <c r="H390" s="16">
        <v>350000</v>
      </c>
    </row>
    <row r="391" spans="1:8" x14ac:dyDescent="0.25">
      <c r="A391" s="71" t="s">
        <v>242</v>
      </c>
      <c r="B391" s="71"/>
      <c r="C391" s="71"/>
      <c r="D391" s="71"/>
      <c r="E391" s="71"/>
      <c r="F391" s="71"/>
      <c r="G391" s="71"/>
      <c r="H391" s="15">
        <f>SUM(H389:H390)</f>
        <v>353400</v>
      </c>
    </row>
    <row r="392" spans="1:8" x14ac:dyDescent="0.25">
      <c r="A392" s="71" t="s">
        <v>243</v>
      </c>
      <c r="B392" s="71"/>
      <c r="C392" s="71"/>
      <c r="D392" s="71"/>
      <c r="E392" s="71"/>
      <c r="F392" s="71"/>
      <c r="G392" s="71"/>
      <c r="H392" s="15">
        <f>H391+H387</f>
        <v>354400</v>
      </c>
    </row>
    <row r="393" spans="1:8" x14ac:dyDescent="0.25">
      <c r="A393" s="13"/>
      <c r="B393" s="78" t="s">
        <v>244</v>
      </c>
      <c r="C393" s="78"/>
      <c r="D393" s="78"/>
      <c r="E393" s="78"/>
      <c r="F393" s="78"/>
      <c r="G393" s="78"/>
      <c r="H393" s="12"/>
    </row>
    <row r="394" spans="1:8" x14ac:dyDescent="0.25">
      <c r="A394" s="77"/>
      <c r="B394" s="77"/>
      <c r="C394" s="78" t="s">
        <v>237</v>
      </c>
      <c r="D394" s="78"/>
      <c r="E394" s="78"/>
      <c r="F394" s="78"/>
      <c r="G394" s="78"/>
      <c r="H394" s="12"/>
    </row>
    <row r="395" spans="1:8" x14ac:dyDescent="0.25">
      <c r="A395" s="79"/>
      <c r="B395" s="79"/>
      <c r="C395" s="79"/>
      <c r="D395" s="79"/>
      <c r="E395" s="5" t="s">
        <v>245</v>
      </c>
      <c r="F395" s="5" t="s">
        <v>246</v>
      </c>
      <c r="G395" s="5" t="s">
        <v>247</v>
      </c>
      <c r="H395" s="16">
        <v>228000</v>
      </c>
    </row>
    <row r="396" spans="1:8" x14ac:dyDescent="0.25">
      <c r="A396" s="71" t="s">
        <v>242</v>
      </c>
      <c r="B396" s="71"/>
      <c r="C396" s="71"/>
      <c r="D396" s="71"/>
      <c r="E396" s="71"/>
      <c r="F396" s="71"/>
      <c r="G396" s="71"/>
      <c r="H396" s="15">
        <f>H395</f>
        <v>228000</v>
      </c>
    </row>
    <row r="397" spans="1:8" x14ac:dyDescent="0.25">
      <c r="A397" s="71" t="s">
        <v>248</v>
      </c>
      <c r="B397" s="71"/>
      <c r="C397" s="71"/>
      <c r="D397" s="71"/>
      <c r="E397" s="71"/>
      <c r="F397" s="71"/>
      <c r="G397" s="71"/>
      <c r="H397" s="15">
        <f>SUM(H396)</f>
        <v>228000</v>
      </c>
    </row>
    <row r="398" spans="1:8" x14ac:dyDescent="0.25">
      <c r="A398" s="13"/>
      <c r="B398" s="78" t="s">
        <v>249</v>
      </c>
      <c r="C398" s="78"/>
      <c r="D398" s="78"/>
      <c r="E398" s="78"/>
      <c r="F398" s="78"/>
      <c r="G398" s="78"/>
      <c r="H398" s="12"/>
    </row>
    <row r="399" spans="1:8" x14ac:dyDescent="0.25">
      <c r="A399" s="77"/>
      <c r="B399" s="77"/>
      <c r="C399" s="78" t="s">
        <v>9</v>
      </c>
      <c r="D399" s="78"/>
      <c r="E399" s="78"/>
      <c r="F399" s="78"/>
      <c r="G399" s="78"/>
      <c r="H399" s="12"/>
    </row>
    <row r="400" spans="1:8" x14ac:dyDescent="0.25">
      <c r="A400" s="79"/>
      <c r="B400" s="79"/>
      <c r="C400" s="79"/>
      <c r="D400" s="79"/>
      <c r="E400" s="5" t="s">
        <v>250</v>
      </c>
      <c r="F400" s="5" t="s">
        <v>10</v>
      </c>
      <c r="G400" s="5" t="s">
        <v>11</v>
      </c>
      <c r="H400" s="16">
        <v>10</v>
      </c>
    </row>
    <row r="401" spans="1:8" x14ac:dyDescent="0.25">
      <c r="A401" s="71" t="s">
        <v>251</v>
      </c>
      <c r="B401" s="71"/>
      <c r="C401" s="71"/>
      <c r="D401" s="71"/>
      <c r="E401" s="71"/>
      <c r="F401" s="71"/>
      <c r="G401" s="71"/>
      <c r="H401" s="15">
        <v>10</v>
      </c>
    </row>
    <row r="402" spans="1:8" x14ac:dyDescent="0.25">
      <c r="A402" s="77"/>
      <c r="B402" s="77"/>
      <c r="C402" s="78" t="s">
        <v>13</v>
      </c>
      <c r="D402" s="78"/>
      <c r="E402" s="78"/>
      <c r="F402" s="78"/>
      <c r="G402" s="78"/>
      <c r="H402" s="12"/>
    </row>
    <row r="403" spans="1:8" x14ac:dyDescent="0.25">
      <c r="A403" s="79"/>
      <c r="B403" s="79"/>
      <c r="C403" s="79"/>
      <c r="D403" s="79"/>
      <c r="E403" s="5" t="s">
        <v>250</v>
      </c>
      <c r="F403" s="5" t="s">
        <v>252</v>
      </c>
      <c r="G403" s="5" t="s">
        <v>253</v>
      </c>
      <c r="H403" s="16" t="s">
        <v>254</v>
      </c>
    </row>
    <row r="404" spans="1:8" x14ac:dyDescent="0.25">
      <c r="A404" s="79"/>
      <c r="B404" s="79"/>
      <c r="C404" s="79"/>
      <c r="D404" s="79"/>
      <c r="E404" s="5" t="s">
        <v>250</v>
      </c>
      <c r="F404" s="5" t="s">
        <v>255</v>
      </c>
      <c r="G404" s="5" t="s">
        <v>256</v>
      </c>
      <c r="H404" s="16">
        <v>25</v>
      </c>
    </row>
    <row r="405" spans="1:8" x14ac:dyDescent="0.25">
      <c r="A405" s="79"/>
      <c r="B405" s="79"/>
      <c r="C405" s="79"/>
      <c r="D405" s="79"/>
      <c r="E405" s="5" t="s">
        <v>250</v>
      </c>
      <c r="F405" s="5" t="s">
        <v>257</v>
      </c>
      <c r="G405" s="5" t="s">
        <v>258</v>
      </c>
      <c r="H405" s="16">
        <v>100</v>
      </c>
    </row>
    <row r="406" spans="1:8" x14ac:dyDescent="0.25">
      <c r="A406" s="79"/>
      <c r="B406" s="79"/>
      <c r="C406" s="79"/>
      <c r="D406" s="79"/>
      <c r="E406" s="5" t="s">
        <v>250</v>
      </c>
      <c r="F406" s="5" t="s">
        <v>259</v>
      </c>
      <c r="G406" s="5" t="s">
        <v>260</v>
      </c>
      <c r="H406" s="16">
        <v>2000</v>
      </c>
    </row>
    <row r="407" spans="1:8" x14ac:dyDescent="0.25">
      <c r="A407" s="79"/>
      <c r="B407" s="79"/>
      <c r="C407" s="79"/>
      <c r="D407" s="79"/>
      <c r="E407" s="5" t="s">
        <v>250</v>
      </c>
      <c r="F407" s="5" t="s">
        <v>261</v>
      </c>
      <c r="G407" s="5" t="s">
        <v>262</v>
      </c>
      <c r="H407" s="16">
        <v>1</v>
      </c>
    </row>
    <row r="408" spans="1:8" x14ac:dyDescent="0.25">
      <c r="A408" s="71" t="s">
        <v>15</v>
      </c>
      <c r="B408" s="71"/>
      <c r="C408" s="71"/>
      <c r="D408" s="71"/>
      <c r="E408" s="71"/>
      <c r="F408" s="71"/>
      <c r="G408" s="71"/>
      <c r="H408" s="15">
        <f>SUM(H404:H407)</f>
        <v>2126</v>
      </c>
    </row>
    <row r="409" spans="1:8" x14ac:dyDescent="0.25">
      <c r="A409" s="77"/>
      <c r="B409" s="77"/>
      <c r="C409" s="78" t="s">
        <v>263</v>
      </c>
      <c r="D409" s="78"/>
      <c r="E409" s="78"/>
      <c r="F409" s="78"/>
      <c r="G409" s="78"/>
      <c r="H409" s="12"/>
    </row>
    <row r="410" spans="1:8" x14ac:dyDescent="0.25">
      <c r="A410" s="79"/>
      <c r="B410" s="79"/>
      <c r="C410" s="79"/>
      <c r="D410" s="79"/>
      <c r="E410" s="5" t="s">
        <v>250</v>
      </c>
      <c r="F410" s="5" t="s">
        <v>264</v>
      </c>
      <c r="G410" s="5" t="s">
        <v>265</v>
      </c>
      <c r="H410" s="16">
        <v>17500</v>
      </c>
    </row>
    <row r="411" spans="1:8" x14ac:dyDescent="0.25">
      <c r="A411" s="79"/>
      <c r="B411" s="79"/>
      <c r="C411" s="79"/>
      <c r="D411" s="79"/>
      <c r="E411" s="5" t="s">
        <v>250</v>
      </c>
      <c r="F411" s="5" t="s">
        <v>266</v>
      </c>
      <c r="G411" s="5" t="s">
        <v>267</v>
      </c>
      <c r="H411" s="16">
        <v>20000</v>
      </c>
    </row>
    <row r="412" spans="1:8" x14ac:dyDescent="0.25">
      <c r="A412" s="71" t="s">
        <v>268</v>
      </c>
      <c r="B412" s="71"/>
      <c r="C412" s="71"/>
      <c r="D412" s="71"/>
      <c r="E412" s="71"/>
      <c r="F412" s="71"/>
      <c r="G412" s="71"/>
      <c r="H412" s="15">
        <f>SUM(H410:H411)</f>
        <v>37500</v>
      </c>
    </row>
    <row r="413" spans="1:8" x14ac:dyDescent="0.25">
      <c r="A413" s="77"/>
      <c r="B413" s="77"/>
      <c r="C413" s="78" t="s">
        <v>237</v>
      </c>
      <c r="D413" s="78"/>
      <c r="E413" s="78"/>
      <c r="F413" s="78"/>
      <c r="G413" s="78"/>
      <c r="H413" s="12"/>
    </row>
    <row r="414" spans="1:8" x14ac:dyDescent="0.25">
      <c r="A414" s="79"/>
      <c r="B414" s="79"/>
      <c r="C414" s="79"/>
      <c r="D414" s="79"/>
      <c r="E414" s="5" t="s">
        <v>250</v>
      </c>
      <c r="F414" s="5" t="s">
        <v>269</v>
      </c>
      <c r="G414" s="5" t="s">
        <v>270</v>
      </c>
      <c r="H414" s="16">
        <v>100</v>
      </c>
    </row>
    <row r="415" spans="1:8" x14ac:dyDescent="0.25">
      <c r="A415" s="79"/>
      <c r="B415" s="79"/>
      <c r="C415" s="79"/>
      <c r="D415" s="79"/>
      <c r="E415" s="5" t="s">
        <v>250</v>
      </c>
      <c r="F415" s="5" t="s">
        <v>271</v>
      </c>
      <c r="G415" s="5" t="s">
        <v>272</v>
      </c>
      <c r="H415" s="16">
        <v>10000</v>
      </c>
    </row>
    <row r="416" spans="1:8" x14ac:dyDescent="0.25">
      <c r="A416" s="79"/>
      <c r="B416" s="79"/>
      <c r="C416" s="79"/>
      <c r="D416" s="79"/>
      <c r="E416" s="5" t="s">
        <v>250</v>
      </c>
      <c r="F416" s="5" t="s">
        <v>273</v>
      </c>
      <c r="G416" s="5" t="s">
        <v>274</v>
      </c>
      <c r="H416" s="16">
        <v>1600000</v>
      </c>
    </row>
    <row r="417" spans="1:8" x14ac:dyDescent="0.25">
      <c r="A417" s="79"/>
      <c r="B417" s="79"/>
      <c r="C417" s="79"/>
      <c r="D417" s="79"/>
      <c r="E417" s="5" t="s">
        <v>250</v>
      </c>
      <c r="F417" s="5" t="s">
        <v>275</v>
      </c>
      <c r="G417" s="5" t="s">
        <v>276</v>
      </c>
      <c r="H417" s="16">
        <v>2000</v>
      </c>
    </row>
    <row r="418" spans="1:8" x14ac:dyDescent="0.25">
      <c r="A418" s="79"/>
      <c r="B418" s="79"/>
      <c r="C418" s="79"/>
      <c r="D418" s="79"/>
      <c r="E418" s="5" t="s">
        <v>250</v>
      </c>
      <c r="F418" s="5" t="s">
        <v>277</v>
      </c>
      <c r="G418" s="5" t="s">
        <v>278</v>
      </c>
      <c r="H418" s="16">
        <v>1000</v>
      </c>
    </row>
    <row r="419" spans="1:8" x14ac:dyDescent="0.25">
      <c r="A419" s="71" t="s">
        <v>242</v>
      </c>
      <c r="B419" s="71"/>
      <c r="C419" s="71"/>
      <c r="D419" s="71"/>
      <c r="E419" s="71"/>
      <c r="F419" s="71"/>
      <c r="G419" s="71"/>
      <c r="H419" s="15">
        <f>SUM(H414:H418)</f>
        <v>1613100</v>
      </c>
    </row>
    <row r="420" spans="1:8" x14ac:dyDescent="0.25">
      <c r="A420" s="71" t="s">
        <v>279</v>
      </c>
      <c r="B420" s="71"/>
      <c r="C420" s="71"/>
      <c r="D420" s="71"/>
      <c r="E420" s="71"/>
      <c r="F420" s="71"/>
      <c r="G420" s="71"/>
      <c r="H420" s="15">
        <f>H419+H412+H408+H401</f>
        <v>1652736</v>
      </c>
    </row>
    <row r="421" spans="1:8" x14ac:dyDescent="0.25">
      <c r="A421" s="71" t="s">
        <v>2</v>
      </c>
      <c r="B421" s="71"/>
      <c r="C421" s="71"/>
      <c r="D421" s="71"/>
      <c r="E421" s="71"/>
      <c r="F421" s="71"/>
      <c r="G421" s="71"/>
      <c r="H421" s="15">
        <f>H420+H397+H392</f>
        <v>2235136</v>
      </c>
    </row>
    <row r="422" spans="1:8" x14ac:dyDescent="0.25">
      <c r="A422" s="78" t="s">
        <v>75</v>
      </c>
      <c r="B422" s="78"/>
      <c r="C422" s="78"/>
      <c r="D422" s="78"/>
      <c r="E422" s="78"/>
      <c r="F422" s="78"/>
      <c r="G422" s="78"/>
      <c r="H422" s="12"/>
    </row>
    <row r="423" spans="1:8" x14ac:dyDescent="0.25">
      <c r="A423" s="13"/>
      <c r="B423" s="78" t="s">
        <v>233</v>
      </c>
      <c r="C423" s="78"/>
      <c r="D423" s="78"/>
      <c r="E423" s="78"/>
      <c r="F423" s="78"/>
      <c r="G423" s="78"/>
      <c r="H423" s="12"/>
    </row>
    <row r="424" spans="1:8" x14ac:dyDescent="0.25">
      <c r="A424" s="77"/>
      <c r="B424" s="77"/>
      <c r="C424" s="78" t="s">
        <v>228</v>
      </c>
      <c r="D424" s="78"/>
      <c r="E424" s="78"/>
      <c r="F424" s="78"/>
      <c r="G424" s="78"/>
      <c r="H424" s="12"/>
    </row>
    <row r="425" spans="1:8" x14ac:dyDescent="0.25">
      <c r="A425" s="79"/>
      <c r="B425" s="79"/>
      <c r="C425" s="79"/>
      <c r="D425" s="79"/>
      <c r="E425" s="5" t="s">
        <v>234</v>
      </c>
      <c r="F425" s="5" t="s">
        <v>76</v>
      </c>
      <c r="G425" s="5" t="s">
        <v>77</v>
      </c>
      <c r="H425" s="16">
        <v>19571</v>
      </c>
    </row>
    <row r="426" spans="1:8" x14ac:dyDescent="0.25">
      <c r="A426" s="79"/>
      <c r="B426" s="79"/>
      <c r="C426" s="79"/>
      <c r="D426" s="79"/>
      <c r="E426" s="5" t="s">
        <v>234</v>
      </c>
      <c r="F426" s="5" t="s">
        <v>78</v>
      </c>
      <c r="G426" s="5" t="s">
        <v>79</v>
      </c>
      <c r="H426" s="16">
        <v>1500</v>
      </c>
    </row>
    <row r="427" spans="1:8" x14ac:dyDescent="0.25">
      <c r="A427" s="79"/>
      <c r="B427" s="79"/>
      <c r="C427" s="79"/>
      <c r="D427" s="79"/>
      <c r="E427" s="5" t="s">
        <v>234</v>
      </c>
      <c r="F427" s="5" t="s">
        <v>80</v>
      </c>
      <c r="G427" s="5" t="s">
        <v>81</v>
      </c>
      <c r="H427" s="16">
        <v>588</v>
      </c>
    </row>
    <row r="428" spans="1:8" x14ac:dyDescent="0.25">
      <c r="A428" s="79"/>
      <c r="B428" s="79"/>
      <c r="C428" s="79"/>
      <c r="D428" s="79"/>
      <c r="E428" s="5" t="s">
        <v>234</v>
      </c>
      <c r="F428" s="5" t="s">
        <v>82</v>
      </c>
      <c r="G428" s="5" t="s">
        <v>83</v>
      </c>
      <c r="H428" s="16">
        <v>40</v>
      </c>
    </row>
    <row r="429" spans="1:8" x14ac:dyDescent="0.25">
      <c r="A429" s="79"/>
      <c r="B429" s="79"/>
      <c r="C429" s="79"/>
      <c r="D429" s="79"/>
      <c r="E429" s="5" t="s">
        <v>234</v>
      </c>
      <c r="F429" s="5" t="s">
        <v>84</v>
      </c>
      <c r="G429" s="5" t="s">
        <v>85</v>
      </c>
      <c r="H429" s="16">
        <v>2420</v>
      </c>
    </row>
    <row r="430" spans="1:8" x14ac:dyDescent="0.25">
      <c r="A430" s="71" t="s">
        <v>229</v>
      </c>
      <c r="B430" s="71"/>
      <c r="C430" s="71"/>
      <c r="D430" s="71"/>
      <c r="E430" s="71"/>
      <c r="F430" s="71"/>
      <c r="G430" s="71"/>
      <c r="H430" s="15">
        <f>SUM(H425:H429)</f>
        <v>24119</v>
      </c>
    </row>
    <row r="431" spans="1:8" x14ac:dyDescent="0.25">
      <c r="A431" s="77"/>
      <c r="B431" s="77"/>
      <c r="C431" s="78" t="s">
        <v>95</v>
      </c>
      <c r="D431" s="78"/>
      <c r="E431" s="78"/>
      <c r="F431" s="78"/>
      <c r="G431" s="78"/>
      <c r="H431" s="12"/>
    </row>
    <row r="432" spans="1:8" x14ac:dyDescent="0.25">
      <c r="A432" s="79"/>
      <c r="B432" s="79"/>
      <c r="C432" s="79"/>
      <c r="D432" s="79"/>
      <c r="E432" s="5" t="s">
        <v>234</v>
      </c>
      <c r="F432" s="5" t="s">
        <v>280</v>
      </c>
      <c r="G432" s="5" t="s">
        <v>281</v>
      </c>
      <c r="H432" s="16">
        <v>310000</v>
      </c>
    </row>
    <row r="433" spans="1:8" x14ac:dyDescent="0.25">
      <c r="A433" s="79"/>
      <c r="B433" s="79"/>
      <c r="C433" s="79"/>
      <c r="D433" s="79"/>
      <c r="E433" s="5" t="s">
        <v>234</v>
      </c>
      <c r="F433" s="5" t="s">
        <v>106</v>
      </c>
      <c r="G433" s="5" t="s">
        <v>107</v>
      </c>
      <c r="H433" s="16">
        <v>700</v>
      </c>
    </row>
    <row r="434" spans="1:8" x14ac:dyDescent="0.25">
      <c r="A434" s="79"/>
      <c r="B434" s="79"/>
      <c r="C434" s="79"/>
      <c r="D434" s="79"/>
      <c r="E434" s="5" t="s">
        <v>234</v>
      </c>
      <c r="F434" s="5" t="s">
        <v>114</v>
      </c>
      <c r="G434" s="5" t="s">
        <v>115</v>
      </c>
      <c r="H434" s="16">
        <v>1250</v>
      </c>
    </row>
    <row r="435" spans="1:8" x14ac:dyDescent="0.25">
      <c r="A435" s="79"/>
      <c r="B435" s="79"/>
      <c r="C435" s="79"/>
      <c r="D435" s="79"/>
      <c r="E435" s="5" t="s">
        <v>234</v>
      </c>
      <c r="F435" s="5" t="s">
        <v>116</v>
      </c>
      <c r="G435" s="5" t="s">
        <v>117</v>
      </c>
      <c r="H435" s="16">
        <v>1100</v>
      </c>
    </row>
    <row r="436" spans="1:8" x14ac:dyDescent="0.25">
      <c r="A436" s="79"/>
      <c r="B436" s="79"/>
      <c r="C436" s="79"/>
      <c r="D436" s="79"/>
      <c r="E436" s="5" t="s">
        <v>234</v>
      </c>
      <c r="F436" s="5" t="s">
        <v>118</v>
      </c>
      <c r="G436" s="5" t="s">
        <v>119</v>
      </c>
      <c r="H436" s="16">
        <v>1100</v>
      </c>
    </row>
    <row r="437" spans="1:8" x14ac:dyDescent="0.25">
      <c r="A437" s="71" t="s">
        <v>140</v>
      </c>
      <c r="B437" s="71"/>
      <c r="C437" s="71"/>
      <c r="D437" s="71"/>
      <c r="E437" s="71"/>
      <c r="F437" s="71"/>
      <c r="G437" s="71"/>
      <c r="H437" s="15">
        <f>SUM(H432:H436)</f>
        <v>314150</v>
      </c>
    </row>
    <row r="438" spans="1:8" x14ac:dyDescent="0.25">
      <c r="A438" s="77"/>
      <c r="B438" s="77"/>
      <c r="C438" s="78" t="s">
        <v>141</v>
      </c>
      <c r="D438" s="78"/>
      <c r="E438" s="78"/>
      <c r="F438" s="78"/>
      <c r="G438" s="78"/>
      <c r="H438" s="12"/>
    </row>
    <row r="439" spans="1:8" x14ac:dyDescent="0.25">
      <c r="A439" s="79"/>
      <c r="B439" s="79"/>
      <c r="C439" s="79"/>
      <c r="D439" s="79"/>
      <c r="E439" s="5" t="s">
        <v>234</v>
      </c>
      <c r="F439" s="5" t="s">
        <v>142</v>
      </c>
      <c r="G439" s="5" t="s">
        <v>143</v>
      </c>
      <c r="H439" s="16">
        <v>500</v>
      </c>
    </row>
    <row r="440" spans="1:8" x14ac:dyDescent="0.25">
      <c r="A440" s="79"/>
      <c r="B440" s="79"/>
      <c r="C440" s="79"/>
      <c r="D440" s="79"/>
      <c r="E440" s="5" t="s">
        <v>234</v>
      </c>
      <c r="F440" s="5" t="s">
        <v>154</v>
      </c>
      <c r="G440" s="5" t="s">
        <v>155</v>
      </c>
      <c r="H440" s="16">
        <v>350</v>
      </c>
    </row>
    <row r="441" spans="1:8" x14ac:dyDescent="0.25">
      <c r="A441" s="79"/>
      <c r="B441" s="79"/>
      <c r="C441" s="79"/>
      <c r="D441" s="79"/>
      <c r="E441" s="5" t="s">
        <v>234</v>
      </c>
      <c r="F441" s="5" t="s">
        <v>156</v>
      </c>
      <c r="G441" s="5" t="s">
        <v>157</v>
      </c>
      <c r="H441" s="16">
        <v>1500</v>
      </c>
    </row>
    <row r="442" spans="1:8" x14ac:dyDescent="0.25">
      <c r="A442" s="71" t="s">
        <v>161</v>
      </c>
      <c r="B442" s="71"/>
      <c r="C442" s="71"/>
      <c r="D442" s="71"/>
      <c r="E442" s="71"/>
      <c r="F442" s="71"/>
      <c r="G442" s="71"/>
      <c r="H442" s="15">
        <f>SUM(H439:H441)</f>
        <v>2350</v>
      </c>
    </row>
    <row r="443" spans="1:8" x14ac:dyDescent="0.25">
      <c r="A443" s="71" t="s">
        <v>243</v>
      </c>
      <c r="B443" s="71"/>
      <c r="C443" s="71"/>
      <c r="D443" s="71"/>
      <c r="E443" s="71"/>
      <c r="F443" s="71"/>
      <c r="G443" s="71"/>
      <c r="H443" s="15">
        <f>H442+H437+H430</f>
        <v>340619</v>
      </c>
    </row>
    <row r="444" spans="1:8" x14ac:dyDescent="0.25">
      <c r="A444" s="13"/>
      <c r="B444" s="78" t="s">
        <v>244</v>
      </c>
      <c r="C444" s="78"/>
      <c r="D444" s="78"/>
      <c r="E444" s="78"/>
      <c r="F444" s="78"/>
      <c r="G444" s="78"/>
      <c r="H444" s="12"/>
    </row>
    <row r="445" spans="1:8" x14ac:dyDescent="0.25">
      <c r="A445" s="77"/>
      <c r="B445" s="77"/>
      <c r="C445" s="78" t="s">
        <v>228</v>
      </c>
      <c r="D445" s="78"/>
      <c r="E445" s="78"/>
      <c r="F445" s="78"/>
      <c r="G445" s="78"/>
      <c r="H445" s="12"/>
    </row>
    <row r="446" spans="1:8" x14ac:dyDescent="0.25">
      <c r="A446" s="79"/>
      <c r="B446" s="79"/>
      <c r="C446" s="79"/>
      <c r="D446" s="79"/>
      <c r="E446" s="5" t="s">
        <v>245</v>
      </c>
      <c r="F446" s="5" t="s">
        <v>76</v>
      </c>
      <c r="G446" s="5" t="s">
        <v>77</v>
      </c>
      <c r="H446" s="16">
        <v>68705</v>
      </c>
    </row>
    <row r="447" spans="1:8" x14ac:dyDescent="0.25">
      <c r="A447" s="79"/>
      <c r="B447" s="79"/>
      <c r="C447" s="79"/>
      <c r="D447" s="79"/>
      <c r="E447" s="5" t="s">
        <v>245</v>
      </c>
      <c r="F447" s="5" t="s">
        <v>164</v>
      </c>
      <c r="G447" s="5" t="s">
        <v>165</v>
      </c>
      <c r="H447" s="16">
        <v>5000</v>
      </c>
    </row>
    <row r="448" spans="1:8" x14ac:dyDescent="0.25">
      <c r="A448" s="79"/>
      <c r="B448" s="79"/>
      <c r="C448" s="79"/>
      <c r="D448" s="79"/>
      <c r="E448" s="5" t="s">
        <v>245</v>
      </c>
      <c r="F448" s="5" t="s">
        <v>78</v>
      </c>
      <c r="G448" s="5" t="s">
        <v>79</v>
      </c>
      <c r="H448" s="16">
        <v>5256</v>
      </c>
    </row>
    <row r="449" spans="1:8" x14ac:dyDescent="0.25">
      <c r="A449" s="79"/>
      <c r="B449" s="79"/>
      <c r="C449" s="79"/>
      <c r="D449" s="79"/>
      <c r="E449" s="5" t="s">
        <v>245</v>
      </c>
      <c r="F449" s="5" t="s">
        <v>80</v>
      </c>
      <c r="G449" s="5" t="s">
        <v>81</v>
      </c>
      <c r="H449" s="16">
        <v>2062</v>
      </c>
    </row>
    <row r="450" spans="1:8" x14ac:dyDescent="0.25">
      <c r="A450" s="79"/>
      <c r="B450" s="79"/>
      <c r="C450" s="79"/>
      <c r="D450" s="79"/>
      <c r="E450" s="5" t="s">
        <v>245</v>
      </c>
      <c r="F450" s="5" t="s">
        <v>82</v>
      </c>
      <c r="G450" s="5" t="s">
        <v>83</v>
      </c>
      <c r="H450" s="16">
        <v>70</v>
      </c>
    </row>
    <row r="451" spans="1:8" x14ac:dyDescent="0.25">
      <c r="A451" s="79"/>
      <c r="B451" s="79"/>
      <c r="C451" s="79"/>
      <c r="D451" s="79"/>
      <c r="E451" s="5" t="s">
        <v>245</v>
      </c>
      <c r="F451" s="5" t="s">
        <v>84</v>
      </c>
      <c r="G451" s="5" t="s">
        <v>85</v>
      </c>
      <c r="H451" s="16">
        <v>3919</v>
      </c>
    </row>
    <row r="452" spans="1:8" x14ac:dyDescent="0.25">
      <c r="A452" s="79"/>
      <c r="B452" s="79"/>
      <c r="C452" s="79"/>
      <c r="D452" s="79"/>
      <c r="E452" s="5" t="s">
        <v>245</v>
      </c>
      <c r="F452" s="5" t="s">
        <v>86</v>
      </c>
      <c r="G452" s="5" t="s">
        <v>87</v>
      </c>
      <c r="H452" s="16">
        <v>12000</v>
      </c>
    </row>
    <row r="453" spans="1:8" x14ac:dyDescent="0.25">
      <c r="A453" s="79"/>
      <c r="B453" s="79"/>
      <c r="C453" s="79"/>
      <c r="D453" s="79"/>
      <c r="E453" s="5" t="s">
        <v>245</v>
      </c>
      <c r="F453" s="5" t="s">
        <v>88</v>
      </c>
      <c r="G453" s="5" t="s">
        <v>89</v>
      </c>
      <c r="H453" s="16">
        <v>150</v>
      </c>
    </row>
    <row r="454" spans="1:8" x14ac:dyDescent="0.25">
      <c r="A454" s="71" t="s">
        <v>229</v>
      </c>
      <c r="B454" s="71"/>
      <c r="C454" s="71"/>
      <c r="D454" s="71"/>
      <c r="E454" s="71"/>
      <c r="F454" s="71"/>
      <c r="G454" s="71"/>
      <c r="H454" s="15">
        <f>SUM(H446:H453)</f>
        <v>97162</v>
      </c>
    </row>
    <row r="455" spans="1:8" x14ac:dyDescent="0.25">
      <c r="A455" s="77"/>
      <c r="B455" s="77"/>
      <c r="C455" s="78" t="s">
        <v>95</v>
      </c>
      <c r="D455" s="78"/>
      <c r="E455" s="78"/>
      <c r="F455" s="78"/>
      <c r="G455" s="78"/>
      <c r="H455" s="12"/>
    </row>
    <row r="456" spans="1:8" x14ac:dyDescent="0.25">
      <c r="A456" s="79"/>
      <c r="B456" s="79"/>
      <c r="C456" s="79"/>
      <c r="D456" s="79"/>
      <c r="E456" s="5" t="s">
        <v>245</v>
      </c>
      <c r="F456" s="5" t="s">
        <v>166</v>
      </c>
      <c r="G456" s="5" t="s">
        <v>167</v>
      </c>
      <c r="H456" s="16">
        <v>500</v>
      </c>
    </row>
    <row r="457" spans="1:8" x14ac:dyDescent="0.25">
      <c r="A457" s="79"/>
      <c r="B457" s="79"/>
      <c r="C457" s="79"/>
      <c r="D457" s="79"/>
      <c r="E457" s="5" t="s">
        <v>245</v>
      </c>
      <c r="F457" s="5" t="s">
        <v>96</v>
      </c>
      <c r="G457" s="5" t="s">
        <v>97</v>
      </c>
      <c r="H457" s="16">
        <v>5000</v>
      </c>
    </row>
    <row r="458" spans="1:8" x14ac:dyDescent="0.25">
      <c r="A458" s="79"/>
      <c r="B458" s="79"/>
      <c r="C458" s="79"/>
      <c r="D458" s="79"/>
      <c r="E458" s="5" t="s">
        <v>245</v>
      </c>
      <c r="F458" s="5" t="s">
        <v>98</v>
      </c>
      <c r="G458" s="5" t="s">
        <v>99</v>
      </c>
      <c r="H458" s="16">
        <v>500</v>
      </c>
    </row>
    <row r="459" spans="1:8" x14ac:dyDescent="0.25">
      <c r="A459" s="79"/>
      <c r="B459" s="79"/>
      <c r="C459" s="79"/>
      <c r="D459" s="79"/>
      <c r="E459" s="5" t="s">
        <v>245</v>
      </c>
      <c r="F459" s="5" t="s">
        <v>180</v>
      </c>
      <c r="G459" s="5" t="s">
        <v>181</v>
      </c>
      <c r="H459" s="16">
        <v>100</v>
      </c>
    </row>
    <row r="460" spans="1:8" x14ac:dyDescent="0.25">
      <c r="A460" s="79"/>
      <c r="B460" s="79"/>
      <c r="C460" s="79"/>
      <c r="D460" s="79"/>
      <c r="E460" s="5" t="s">
        <v>245</v>
      </c>
      <c r="F460" s="5" t="s">
        <v>112</v>
      </c>
      <c r="G460" s="5" t="s">
        <v>113</v>
      </c>
      <c r="H460" s="16">
        <v>300</v>
      </c>
    </row>
    <row r="461" spans="1:8" x14ac:dyDescent="0.25">
      <c r="A461" s="79"/>
      <c r="B461" s="79"/>
      <c r="C461" s="79"/>
      <c r="D461" s="79"/>
      <c r="E461" s="5" t="s">
        <v>245</v>
      </c>
      <c r="F461" s="5" t="s">
        <v>114</v>
      </c>
      <c r="G461" s="5" t="s">
        <v>115</v>
      </c>
      <c r="H461" s="16">
        <v>5445</v>
      </c>
    </row>
    <row r="462" spans="1:8" x14ac:dyDescent="0.25">
      <c r="A462" s="79"/>
      <c r="B462" s="79"/>
      <c r="C462" s="79"/>
      <c r="D462" s="79"/>
      <c r="E462" s="5" t="s">
        <v>245</v>
      </c>
      <c r="F462" s="5" t="s">
        <v>116</v>
      </c>
      <c r="G462" s="5" t="s">
        <v>117</v>
      </c>
      <c r="H462" s="16">
        <v>25000</v>
      </c>
    </row>
    <row r="463" spans="1:8" x14ac:dyDescent="0.25">
      <c r="A463" s="79"/>
      <c r="B463" s="79"/>
      <c r="C463" s="79"/>
      <c r="D463" s="79"/>
      <c r="E463" s="5" t="s">
        <v>245</v>
      </c>
      <c r="F463" s="5" t="s">
        <v>118</v>
      </c>
      <c r="G463" s="5" t="s">
        <v>119</v>
      </c>
      <c r="H463" s="16">
        <v>2500</v>
      </c>
    </row>
    <row r="464" spans="1:8" x14ac:dyDescent="0.25">
      <c r="A464" s="79"/>
      <c r="B464" s="79"/>
      <c r="C464" s="79"/>
      <c r="D464" s="79"/>
      <c r="E464" s="5" t="s">
        <v>245</v>
      </c>
      <c r="F464" s="5" t="s">
        <v>120</v>
      </c>
      <c r="G464" s="5" t="s">
        <v>121</v>
      </c>
      <c r="H464" s="16">
        <v>25</v>
      </c>
    </row>
    <row r="465" spans="1:8" x14ac:dyDescent="0.25">
      <c r="A465" s="79"/>
      <c r="B465" s="79"/>
      <c r="C465" s="79"/>
      <c r="D465" s="79"/>
      <c r="E465" s="5" t="s">
        <v>245</v>
      </c>
      <c r="F465" s="5" t="s">
        <v>168</v>
      </c>
      <c r="G465" s="5" t="s">
        <v>169</v>
      </c>
      <c r="H465" s="16">
        <v>6500</v>
      </c>
    </row>
    <row r="466" spans="1:8" x14ac:dyDescent="0.25">
      <c r="A466" s="79"/>
      <c r="B466" s="79"/>
      <c r="C466" s="79"/>
      <c r="D466" s="79"/>
      <c r="E466" s="5" t="s">
        <v>245</v>
      </c>
      <c r="F466" s="5" t="s">
        <v>134</v>
      </c>
      <c r="G466" s="5" t="s">
        <v>135</v>
      </c>
      <c r="H466" s="16">
        <v>2000</v>
      </c>
    </row>
    <row r="467" spans="1:8" x14ac:dyDescent="0.25">
      <c r="A467" s="71" t="s">
        <v>140</v>
      </c>
      <c r="B467" s="71"/>
      <c r="C467" s="71"/>
      <c r="D467" s="71"/>
      <c r="E467" s="71"/>
      <c r="F467" s="71"/>
      <c r="G467" s="71"/>
      <c r="H467" s="15">
        <f>SUM(H456:H466)</f>
        <v>47870</v>
      </c>
    </row>
    <row r="468" spans="1:8" x14ac:dyDescent="0.25">
      <c r="A468" s="77"/>
      <c r="B468" s="77"/>
      <c r="C468" s="78" t="s">
        <v>141</v>
      </c>
      <c r="D468" s="78"/>
      <c r="E468" s="78"/>
      <c r="F468" s="78"/>
      <c r="G468" s="78"/>
      <c r="H468" s="12"/>
    </row>
    <row r="469" spans="1:8" x14ac:dyDescent="0.25">
      <c r="A469" s="79"/>
      <c r="B469" s="79"/>
      <c r="C469" s="79"/>
      <c r="D469" s="79"/>
      <c r="E469" s="5" t="s">
        <v>245</v>
      </c>
      <c r="F469" s="5" t="s">
        <v>142</v>
      </c>
      <c r="G469" s="5" t="s">
        <v>143</v>
      </c>
      <c r="H469" s="16">
        <v>100</v>
      </c>
    </row>
    <row r="470" spans="1:8" ht="21" x14ac:dyDescent="0.25">
      <c r="A470" s="79"/>
      <c r="B470" s="79"/>
      <c r="C470" s="79"/>
      <c r="D470" s="79"/>
      <c r="E470" s="5" t="s">
        <v>245</v>
      </c>
      <c r="F470" s="5" t="s">
        <v>170</v>
      </c>
      <c r="G470" s="5" t="s">
        <v>171</v>
      </c>
      <c r="H470" s="16">
        <v>3000</v>
      </c>
    </row>
    <row r="471" spans="1:8" x14ac:dyDescent="0.25">
      <c r="A471" s="79"/>
      <c r="B471" s="79"/>
      <c r="C471" s="79"/>
      <c r="D471" s="79"/>
      <c r="E471" s="5" t="s">
        <v>245</v>
      </c>
      <c r="F471" s="5" t="s">
        <v>282</v>
      </c>
      <c r="G471" s="5" t="s">
        <v>283</v>
      </c>
      <c r="H471" s="16">
        <v>23000</v>
      </c>
    </row>
    <row r="472" spans="1:8" x14ac:dyDescent="0.25">
      <c r="A472" s="79"/>
      <c r="B472" s="79"/>
      <c r="C472" s="79"/>
      <c r="D472" s="79"/>
      <c r="E472" s="5" t="s">
        <v>245</v>
      </c>
      <c r="F472" s="5" t="s">
        <v>214</v>
      </c>
      <c r="G472" s="5" t="s">
        <v>215</v>
      </c>
      <c r="H472" s="16">
        <v>5000</v>
      </c>
    </row>
    <row r="473" spans="1:8" x14ac:dyDescent="0.25">
      <c r="A473" s="79"/>
      <c r="B473" s="79"/>
      <c r="C473" s="79"/>
      <c r="D473" s="79"/>
      <c r="E473" s="5" t="s">
        <v>245</v>
      </c>
      <c r="F473" s="5" t="s">
        <v>189</v>
      </c>
      <c r="G473" s="5" t="s">
        <v>190</v>
      </c>
      <c r="H473" s="16">
        <v>100</v>
      </c>
    </row>
    <row r="474" spans="1:8" x14ac:dyDescent="0.25">
      <c r="A474" s="79"/>
      <c r="B474" s="79"/>
      <c r="C474" s="79"/>
      <c r="D474" s="79"/>
      <c r="E474" s="5" t="s">
        <v>245</v>
      </c>
      <c r="F474" s="5" t="s">
        <v>150</v>
      </c>
      <c r="G474" s="5" t="s">
        <v>151</v>
      </c>
      <c r="H474" s="16">
        <v>2500</v>
      </c>
    </row>
    <row r="475" spans="1:8" x14ac:dyDescent="0.25">
      <c r="A475" s="79"/>
      <c r="B475" s="79"/>
      <c r="C475" s="79"/>
      <c r="D475" s="79"/>
      <c r="E475" s="5" t="s">
        <v>245</v>
      </c>
      <c r="F475" s="5" t="s">
        <v>156</v>
      </c>
      <c r="G475" s="5" t="s">
        <v>157</v>
      </c>
      <c r="H475" s="16">
        <v>2500</v>
      </c>
    </row>
    <row r="476" spans="1:8" x14ac:dyDescent="0.25">
      <c r="A476" s="79"/>
      <c r="B476" s="79"/>
      <c r="C476" s="79"/>
      <c r="D476" s="79"/>
      <c r="E476" s="5" t="s">
        <v>245</v>
      </c>
      <c r="F476" s="5" t="s">
        <v>284</v>
      </c>
      <c r="G476" s="5" t="s">
        <v>285</v>
      </c>
      <c r="H476" s="16">
        <v>100</v>
      </c>
    </row>
    <row r="477" spans="1:8" x14ac:dyDescent="0.25">
      <c r="A477" s="79"/>
      <c r="B477" s="79"/>
      <c r="C477" s="79"/>
      <c r="D477" s="79"/>
      <c r="E477" s="5" t="s">
        <v>245</v>
      </c>
      <c r="F477" s="5" t="s">
        <v>286</v>
      </c>
      <c r="G477" s="5" t="s">
        <v>287</v>
      </c>
      <c r="H477" s="16">
        <v>4000</v>
      </c>
    </row>
    <row r="478" spans="1:8" x14ac:dyDescent="0.25">
      <c r="A478" s="80"/>
      <c r="B478" s="81"/>
      <c r="C478" s="81"/>
      <c r="D478" s="82"/>
      <c r="E478" s="5">
        <v>522</v>
      </c>
      <c r="F478" s="5">
        <v>5345</v>
      </c>
      <c r="G478" s="5" t="s">
        <v>288</v>
      </c>
      <c r="H478" s="16">
        <v>4000</v>
      </c>
    </row>
    <row r="479" spans="1:8" x14ac:dyDescent="0.25">
      <c r="A479" s="79"/>
      <c r="B479" s="79"/>
      <c r="C479" s="79"/>
      <c r="D479" s="79"/>
      <c r="E479" s="5" t="s">
        <v>245</v>
      </c>
      <c r="F479" s="5" t="s">
        <v>158</v>
      </c>
      <c r="G479" s="5" t="s">
        <v>174</v>
      </c>
      <c r="H479" s="16">
        <v>5000</v>
      </c>
    </row>
    <row r="480" spans="1:8" x14ac:dyDescent="0.25">
      <c r="A480" s="79"/>
      <c r="B480" s="79"/>
      <c r="C480" s="79"/>
      <c r="D480" s="79"/>
      <c r="E480" s="5" t="s">
        <v>245</v>
      </c>
      <c r="F480" s="5" t="s">
        <v>220</v>
      </c>
      <c r="G480" s="5" t="s">
        <v>221</v>
      </c>
      <c r="H480" s="16">
        <v>400</v>
      </c>
    </row>
    <row r="481" spans="1:8" x14ac:dyDescent="0.25">
      <c r="A481" s="79"/>
      <c r="B481" s="79"/>
      <c r="C481" s="79"/>
      <c r="D481" s="79"/>
      <c r="E481" s="5" t="s">
        <v>245</v>
      </c>
      <c r="F481" s="5" t="s">
        <v>159</v>
      </c>
      <c r="G481" s="5" t="s">
        <v>160</v>
      </c>
      <c r="H481" s="16">
        <v>500</v>
      </c>
    </row>
    <row r="482" spans="1:8" x14ac:dyDescent="0.25">
      <c r="A482" s="71" t="s">
        <v>161</v>
      </c>
      <c r="B482" s="71"/>
      <c r="C482" s="71"/>
      <c r="D482" s="71"/>
      <c r="E482" s="71"/>
      <c r="F482" s="71"/>
      <c r="G482" s="71"/>
      <c r="H482" s="15">
        <f>SUM(H469:H481)</f>
        <v>50200</v>
      </c>
    </row>
    <row r="483" spans="1:8" x14ac:dyDescent="0.25">
      <c r="A483" s="77"/>
      <c r="B483" s="77"/>
      <c r="C483" s="78" t="s">
        <v>192</v>
      </c>
      <c r="D483" s="78"/>
      <c r="E483" s="78"/>
      <c r="F483" s="78"/>
      <c r="G483" s="78"/>
      <c r="H483" s="12"/>
    </row>
    <row r="484" spans="1:8" x14ac:dyDescent="0.25">
      <c r="A484" s="79"/>
      <c r="B484" s="79"/>
      <c r="C484" s="79"/>
      <c r="D484" s="79"/>
      <c r="E484" s="5" t="s">
        <v>245</v>
      </c>
      <c r="F484" s="5" t="s">
        <v>289</v>
      </c>
      <c r="G484" s="5" t="s">
        <v>290</v>
      </c>
      <c r="H484" s="16">
        <v>20000</v>
      </c>
    </row>
    <row r="485" spans="1:8" x14ac:dyDescent="0.25">
      <c r="A485" s="71" t="s">
        <v>291</v>
      </c>
      <c r="B485" s="71"/>
      <c r="C485" s="71"/>
      <c r="D485" s="71"/>
      <c r="E485" s="71"/>
      <c r="F485" s="71"/>
      <c r="G485" s="71"/>
      <c r="H485" s="15">
        <f>SUM(H484)</f>
        <v>20000</v>
      </c>
    </row>
    <row r="486" spans="1:8" x14ac:dyDescent="0.25">
      <c r="A486" s="71" t="s">
        <v>248</v>
      </c>
      <c r="B486" s="71"/>
      <c r="C486" s="71"/>
      <c r="D486" s="71"/>
      <c r="E486" s="71"/>
      <c r="F486" s="71"/>
      <c r="G486" s="71"/>
      <c r="H486" s="15">
        <f>H485+H482+H467+H454</f>
        <v>215232</v>
      </c>
    </row>
    <row r="487" spans="1:8" x14ac:dyDescent="0.25">
      <c r="A487" s="13"/>
      <c r="B487" s="78" t="s">
        <v>249</v>
      </c>
      <c r="C487" s="78"/>
      <c r="D487" s="78"/>
      <c r="E487" s="78"/>
      <c r="F487" s="78"/>
      <c r="G487" s="78"/>
      <c r="H487" s="12"/>
    </row>
    <row r="488" spans="1:8" x14ac:dyDescent="0.25">
      <c r="A488" s="77"/>
      <c r="B488" s="77"/>
      <c r="C488" s="78" t="s">
        <v>228</v>
      </c>
      <c r="D488" s="78"/>
      <c r="E488" s="78"/>
      <c r="F488" s="78"/>
      <c r="G488" s="78"/>
      <c r="H488" s="12"/>
    </row>
    <row r="489" spans="1:8" x14ac:dyDescent="0.25">
      <c r="A489" s="79"/>
      <c r="B489" s="79"/>
      <c r="C489" s="79"/>
      <c r="D489" s="79"/>
      <c r="E489" s="5" t="s">
        <v>250</v>
      </c>
      <c r="F489" s="5" t="s">
        <v>76</v>
      </c>
      <c r="G489" s="5" t="s">
        <v>77</v>
      </c>
      <c r="H489" s="16">
        <v>227361</v>
      </c>
    </row>
    <row r="490" spans="1:8" x14ac:dyDescent="0.25">
      <c r="A490" s="79"/>
      <c r="B490" s="79"/>
      <c r="C490" s="79"/>
      <c r="D490" s="79"/>
      <c r="E490" s="5" t="s">
        <v>250</v>
      </c>
      <c r="F490" s="5" t="s">
        <v>164</v>
      </c>
      <c r="G490" s="5" t="s">
        <v>165</v>
      </c>
      <c r="H490" s="16">
        <v>8000</v>
      </c>
    </row>
    <row r="491" spans="1:8" x14ac:dyDescent="0.25">
      <c r="A491" s="79"/>
      <c r="B491" s="79"/>
      <c r="C491" s="79"/>
      <c r="D491" s="79"/>
      <c r="E491" s="5" t="s">
        <v>250</v>
      </c>
      <c r="F491" s="5" t="s">
        <v>78</v>
      </c>
      <c r="G491" s="5" t="s">
        <v>79</v>
      </c>
      <c r="H491" s="16">
        <v>17394</v>
      </c>
    </row>
    <row r="492" spans="1:8" x14ac:dyDescent="0.25">
      <c r="A492" s="79"/>
      <c r="B492" s="79"/>
      <c r="C492" s="79"/>
      <c r="D492" s="79"/>
      <c r="E492" s="5" t="s">
        <v>250</v>
      </c>
      <c r="F492" s="5" t="s">
        <v>80</v>
      </c>
      <c r="G492" s="5" t="s">
        <v>81</v>
      </c>
      <c r="H492" s="16">
        <v>6821</v>
      </c>
    </row>
    <row r="493" spans="1:8" x14ac:dyDescent="0.25">
      <c r="A493" s="79"/>
      <c r="B493" s="79"/>
      <c r="C493" s="79"/>
      <c r="D493" s="79"/>
      <c r="E493" s="5" t="s">
        <v>250</v>
      </c>
      <c r="F493" s="5" t="s">
        <v>82</v>
      </c>
      <c r="G493" s="5" t="s">
        <v>83</v>
      </c>
      <c r="H493" s="16">
        <v>250</v>
      </c>
    </row>
    <row r="494" spans="1:8" x14ac:dyDescent="0.25">
      <c r="A494" s="79"/>
      <c r="B494" s="79"/>
      <c r="C494" s="79"/>
      <c r="D494" s="79"/>
      <c r="E494" s="5" t="s">
        <v>250</v>
      </c>
      <c r="F494" s="5" t="s">
        <v>84</v>
      </c>
      <c r="G494" s="5" t="s">
        <v>85</v>
      </c>
      <c r="H494" s="16">
        <v>6531</v>
      </c>
    </row>
    <row r="495" spans="1:8" x14ac:dyDescent="0.25">
      <c r="A495" s="79"/>
      <c r="B495" s="79"/>
      <c r="C495" s="79"/>
      <c r="D495" s="79"/>
      <c r="E495" s="5" t="s">
        <v>250</v>
      </c>
      <c r="F495" s="5" t="s">
        <v>86</v>
      </c>
      <c r="G495" s="5" t="s">
        <v>87</v>
      </c>
      <c r="H495" s="16">
        <v>40000</v>
      </c>
    </row>
    <row r="496" spans="1:8" x14ac:dyDescent="0.25">
      <c r="A496" s="79"/>
      <c r="B496" s="79"/>
      <c r="C496" s="79"/>
      <c r="D496" s="79"/>
      <c r="E496" s="5" t="s">
        <v>250</v>
      </c>
      <c r="F496" s="5" t="s">
        <v>88</v>
      </c>
      <c r="G496" s="5" t="s">
        <v>89</v>
      </c>
      <c r="H496" s="16">
        <v>1500</v>
      </c>
    </row>
    <row r="497" spans="1:8" x14ac:dyDescent="0.25">
      <c r="A497" s="71" t="s">
        <v>229</v>
      </c>
      <c r="B497" s="71"/>
      <c r="C497" s="71"/>
      <c r="D497" s="71"/>
      <c r="E497" s="71"/>
      <c r="F497" s="71"/>
      <c r="G497" s="71"/>
      <c r="H497" s="15">
        <f>SUM(H489:H496)</f>
        <v>307857</v>
      </c>
    </row>
    <row r="498" spans="1:8" x14ac:dyDescent="0.25">
      <c r="A498" s="77"/>
      <c r="B498" s="77"/>
      <c r="C498" s="78" t="s">
        <v>95</v>
      </c>
      <c r="D498" s="78"/>
      <c r="E498" s="78"/>
      <c r="F498" s="78"/>
      <c r="G498" s="78"/>
      <c r="H498" s="12"/>
    </row>
    <row r="499" spans="1:8" x14ac:dyDescent="0.25">
      <c r="A499" s="79"/>
      <c r="B499" s="79"/>
      <c r="C499" s="79"/>
      <c r="D499" s="79"/>
      <c r="E499" s="5" t="s">
        <v>250</v>
      </c>
      <c r="F499" s="5" t="s">
        <v>96</v>
      </c>
      <c r="G499" s="5" t="s">
        <v>97</v>
      </c>
      <c r="H499" s="16">
        <v>5000</v>
      </c>
    </row>
    <row r="500" spans="1:8" x14ac:dyDescent="0.25">
      <c r="A500" s="79"/>
      <c r="B500" s="79"/>
      <c r="C500" s="79"/>
      <c r="D500" s="79"/>
      <c r="E500" s="5" t="s">
        <v>250</v>
      </c>
      <c r="F500" s="5" t="s">
        <v>98</v>
      </c>
      <c r="G500" s="5" t="s">
        <v>99</v>
      </c>
      <c r="H500" s="16">
        <v>5000</v>
      </c>
    </row>
    <row r="501" spans="1:8" x14ac:dyDescent="0.25">
      <c r="A501" s="79"/>
      <c r="B501" s="79"/>
      <c r="C501" s="79"/>
      <c r="D501" s="79"/>
      <c r="E501" s="5" t="s">
        <v>250</v>
      </c>
      <c r="F501" s="5" t="s">
        <v>100</v>
      </c>
      <c r="G501" s="5" t="s">
        <v>101</v>
      </c>
      <c r="H501" s="16">
        <v>200</v>
      </c>
    </row>
    <row r="502" spans="1:8" x14ac:dyDescent="0.25">
      <c r="A502" s="79"/>
      <c r="B502" s="79"/>
      <c r="C502" s="79"/>
      <c r="D502" s="79"/>
      <c r="E502" s="5" t="s">
        <v>250</v>
      </c>
      <c r="F502" s="5" t="s">
        <v>104</v>
      </c>
      <c r="G502" s="5" t="s">
        <v>105</v>
      </c>
      <c r="H502" s="16">
        <v>5000</v>
      </c>
    </row>
    <row r="503" spans="1:8" x14ac:dyDescent="0.25">
      <c r="A503" s="79"/>
      <c r="B503" s="79"/>
      <c r="C503" s="79"/>
      <c r="D503" s="79"/>
      <c r="E503" s="5" t="s">
        <v>250</v>
      </c>
      <c r="F503" s="5" t="s">
        <v>292</v>
      </c>
      <c r="G503" s="5" t="s">
        <v>293</v>
      </c>
      <c r="H503" s="16">
        <v>100</v>
      </c>
    </row>
    <row r="504" spans="1:8" x14ac:dyDescent="0.25">
      <c r="A504" s="79"/>
      <c r="B504" s="79"/>
      <c r="C504" s="79"/>
      <c r="D504" s="79"/>
      <c r="E504" s="5" t="s">
        <v>250</v>
      </c>
      <c r="F504" s="5" t="s">
        <v>294</v>
      </c>
      <c r="G504" s="5" t="s">
        <v>295</v>
      </c>
      <c r="H504" s="16">
        <v>7000</v>
      </c>
    </row>
    <row r="505" spans="1:8" x14ac:dyDescent="0.25">
      <c r="A505" s="79"/>
      <c r="B505" s="79"/>
      <c r="C505" s="79"/>
      <c r="D505" s="79"/>
      <c r="E505" s="5" t="s">
        <v>250</v>
      </c>
      <c r="F505" s="5" t="s">
        <v>106</v>
      </c>
      <c r="G505" s="5" t="s">
        <v>107</v>
      </c>
      <c r="H505" s="16">
        <v>3500</v>
      </c>
    </row>
    <row r="506" spans="1:8" x14ac:dyDescent="0.25">
      <c r="A506" s="79"/>
      <c r="B506" s="79"/>
      <c r="C506" s="79"/>
      <c r="D506" s="79"/>
      <c r="E506" s="5" t="s">
        <v>250</v>
      </c>
      <c r="F506" s="5" t="s">
        <v>180</v>
      </c>
      <c r="G506" s="5" t="s">
        <v>181</v>
      </c>
      <c r="H506" s="16">
        <v>200</v>
      </c>
    </row>
    <row r="507" spans="1:8" x14ac:dyDescent="0.25">
      <c r="A507" s="79"/>
      <c r="B507" s="79"/>
      <c r="C507" s="79"/>
      <c r="D507" s="79"/>
      <c r="E507" s="5" t="s">
        <v>250</v>
      </c>
      <c r="F507" s="5" t="s">
        <v>296</v>
      </c>
      <c r="G507" s="5" t="s">
        <v>297</v>
      </c>
      <c r="H507" s="16">
        <v>35000</v>
      </c>
    </row>
    <row r="508" spans="1:8" x14ac:dyDescent="0.25">
      <c r="A508" s="79"/>
      <c r="B508" s="79"/>
      <c r="C508" s="79"/>
      <c r="D508" s="79"/>
      <c r="E508" s="5" t="s">
        <v>250</v>
      </c>
      <c r="F508" s="5" t="s">
        <v>298</v>
      </c>
      <c r="G508" s="5" t="s">
        <v>299</v>
      </c>
      <c r="H508" s="16">
        <v>600</v>
      </c>
    </row>
    <row r="509" spans="1:8" x14ac:dyDescent="0.25">
      <c r="A509" s="79"/>
      <c r="B509" s="79"/>
      <c r="C509" s="79"/>
      <c r="D509" s="79"/>
      <c r="E509" s="5" t="s">
        <v>250</v>
      </c>
      <c r="F509" s="5" t="s">
        <v>110</v>
      </c>
      <c r="G509" s="5" t="s">
        <v>111</v>
      </c>
      <c r="H509" s="16">
        <v>200</v>
      </c>
    </row>
    <row r="510" spans="1:8" x14ac:dyDescent="0.25">
      <c r="A510" s="79"/>
      <c r="B510" s="79"/>
      <c r="C510" s="79"/>
      <c r="D510" s="79"/>
      <c r="E510" s="5" t="s">
        <v>250</v>
      </c>
      <c r="F510" s="5" t="s">
        <v>112</v>
      </c>
      <c r="G510" s="5" t="s">
        <v>113</v>
      </c>
      <c r="H510" s="16">
        <v>700</v>
      </c>
    </row>
    <row r="511" spans="1:8" x14ac:dyDescent="0.25">
      <c r="A511" s="79"/>
      <c r="B511" s="79"/>
      <c r="C511" s="79"/>
      <c r="D511" s="79"/>
      <c r="E511" s="5" t="s">
        <v>250</v>
      </c>
      <c r="F511" s="5" t="s">
        <v>114</v>
      </c>
      <c r="G511" s="5" t="s">
        <v>115</v>
      </c>
      <c r="H511" s="16">
        <v>6500</v>
      </c>
    </row>
    <row r="512" spans="1:8" x14ac:dyDescent="0.25">
      <c r="A512" s="79"/>
      <c r="B512" s="79"/>
      <c r="C512" s="79"/>
      <c r="D512" s="79"/>
      <c r="E512" s="5" t="s">
        <v>250</v>
      </c>
      <c r="F512" s="5" t="s">
        <v>116</v>
      </c>
      <c r="G512" s="5" t="s">
        <v>117</v>
      </c>
      <c r="H512" s="16">
        <v>55000</v>
      </c>
    </row>
    <row r="513" spans="1:9" x14ac:dyDescent="0.25">
      <c r="A513" s="79"/>
      <c r="B513" s="79"/>
      <c r="C513" s="79"/>
      <c r="D513" s="79"/>
      <c r="E513" s="5" t="s">
        <v>250</v>
      </c>
      <c r="F513" s="5" t="s">
        <v>118</v>
      </c>
      <c r="G513" s="5" t="s">
        <v>119</v>
      </c>
      <c r="H513" s="16">
        <v>1500</v>
      </c>
    </row>
    <row r="514" spans="1:9" x14ac:dyDescent="0.25">
      <c r="A514" s="79"/>
      <c r="B514" s="79"/>
      <c r="C514" s="79"/>
      <c r="D514" s="79"/>
      <c r="E514" s="5" t="s">
        <v>250</v>
      </c>
      <c r="F514" s="5" t="s">
        <v>120</v>
      </c>
      <c r="G514" s="5" t="s">
        <v>121</v>
      </c>
      <c r="H514" s="16">
        <v>7500</v>
      </c>
    </row>
    <row r="515" spans="1:9" x14ac:dyDescent="0.25">
      <c r="A515" s="79"/>
      <c r="B515" s="79"/>
      <c r="C515" s="79"/>
      <c r="D515" s="79"/>
      <c r="E515" s="5" t="s">
        <v>250</v>
      </c>
      <c r="F515" s="5" t="s">
        <v>122</v>
      </c>
      <c r="G515" s="5" t="s">
        <v>123</v>
      </c>
      <c r="H515" s="16">
        <v>500</v>
      </c>
    </row>
    <row r="516" spans="1:9" x14ac:dyDescent="0.25">
      <c r="A516" s="79"/>
      <c r="B516" s="79"/>
      <c r="C516" s="79"/>
      <c r="D516" s="79"/>
      <c r="E516" s="5" t="s">
        <v>250</v>
      </c>
      <c r="F516" s="5" t="s">
        <v>132</v>
      </c>
      <c r="G516" s="5" t="s">
        <v>133</v>
      </c>
      <c r="H516" s="16">
        <v>2000</v>
      </c>
    </row>
    <row r="517" spans="1:9" x14ac:dyDescent="0.25">
      <c r="A517" s="79"/>
      <c r="B517" s="79"/>
      <c r="C517" s="79"/>
      <c r="D517" s="79"/>
      <c r="E517" s="5" t="s">
        <v>250</v>
      </c>
      <c r="F517" s="5" t="s">
        <v>168</v>
      </c>
      <c r="G517" s="5" t="s">
        <v>169</v>
      </c>
      <c r="H517" s="16">
        <v>3000</v>
      </c>
    </row>
    <row r="518" spans="1:9" x14ac:dyDescent="0.25">
      <c r="A518" s="79"/>
      <c r="B518" s="79"/>
      <c r="C518" s="79"/>
      <c r="D518" s="79"/>
      <c r="E518" s="5" t="s">
        <v>250</v>
      </c>
      <c r="F518" s="5" t="s">
        <v>134</v>
      </c>
      <c r="G518" s="5" t="s">
        <v>135</v>
      </c>
      <c r="H518" s="16">
        <v>5000</v>
      </c>
    </row>
    <row r="519" spans="1:9" x14ac:dyDescent="0.25">
      <c r="A519" s="71" t="s">
        <v>140</v>
      </c>
      <c r="B519" s="71"/>
      <c r="C519" s="71"/>
      <c r="D519" s="71"/>
      <c r="E519" s="71"/>
      <c r="F519" s="71"/>
      <c r="G519" s="71"/>
      <c r="H519" s="15">
        <f>SUM(H499:H518)</f>
        <v>143500</v>
      </c>
    </row>
    <row r="520" spans="1:9" x14ac:dyDescent="0.25">
      <c r="A520" s="77"/>
      <c r="B520" s="77"/>
      <c r="C520" s="78" t="s">
        <v>141</v>
      </c>
      <c r="D520" s="78"/>
      <c r="E520" s="78"/>
      <c r="F520" s="78"/>
      <c r="G520" s="78"/>
      <c r="H520" s="12"/>
    </row>
    <row r="521" spans="1:9" x14ac:dyDescent="0.25">
      <c r="A521" s="79"/>
      <c r="B521" s="79"/>
      <c r="C521" s="79"/>
      <c r="D521" s="79"/>
      <c r="E521" s="5" t="s">
        <v>250</v>
      </c>
      <c r="F521" s="5" t="s">
        <v>142</v>
      </c>
      <c r="G521" s="5" t="s">
        <v>143</v>
      </c>
      <c r="H521" s="16">
        <v>2500</v>
      </c>
    </row>
    <row r="522" spans="1:9" ht="21" x14ac:dyDescent="0.25">
      <c r="A522" s="79"/>
      <c r="B522" s="79"/>
      <c r="C522" s="79"/>
      <c r="D522" s="79"/>
      <c r="E522" s="5" t="s">
        <v>250</v>
      </c>
      <c r="F522" s="5" t="s">
        <v>170</v>
      </c>
      <c r="G522" s="5" t="s">
        <v>171</v>
      </c>
      <c r="H522" s="16">
        <v>10000</v>
      </c>
    </row>
    <row r="523" spans="1:9" x14ac:dyDescent="0.25">
      <c r="A523" s="79"/>
      <c r="B523" s="79"/>
      <c r="C523" s="79"/>
      <c r="D523" s="79"/>
      <c r="E523" s="5" t="s">
        <v>250</v>
      </c>
      <c r="F523" s="5" t="s">
        <v>144</v>
      </c>
      <c r="G523" s="5" t="s">
        <v>145</v>
      </c>
      <c r="H523" s="16">
        <v>5000</v>
      </c>
    </row>
    <row r="524" spans="1:9" x14ac:dyDescent="0.25">
      <c r="A524" s="79"/>
      <c r="B524" s="79"/>
      <c r="C524" s="79"/>
      <c r="D524" s="79"/>
      <c r="E524" s="5" t="s">
        <v>250</v>
      </c>
      <c r="F524" s="5" t="s">
        <v>300</v>
      </c>
      <c r="G524" s="5" t="s">
        <v>301</v>
      </c>
      <c r="H524" s="16">
        <v>30000</v>
      </c>
    </row>
    <row r="525" spans="1:9" x14ac:dyDescent="0.25">
      <c r="A525" s="79"/>
      <c r="B525" s="79"/>
      <c r="C525" s="79"/>
      <c r="D525" s="79"/>
      <c r="E525" s="5" t="s">
        <v>250</v>
      </c>
      <c r="F525" s="5" t="s">
        <v>282</v>
      </c>
      <c r="G525" s="5" t="s">
        <v>302</v>
      </c>
      <c r="H525" s="16">
        <v>1000</v>
      </c>
    </row>
    <row r="526" spans="1:9" ht="15" customHeight="1" x14ac:dyDescent="0.25">
      <c r="A526" s="79"/>
      <c r="B526" s="79"/>
      <c r="C526" s="79"/>
      <c r="D526" s="79"/>
      <c r="E526" s="5" t="s">
        <v>250</v>
      </c>
      <c r="F526" s="5" t="s">
        <v>146</v>
      </c>
      <c r="G526" s="5" t="s">
        <v>147</v>
      </c>
      <c r="H526" s="16">
        <v>200</v>
      </c>
      <c r="I526" s="17"/>
    </row>
    <row r="527" spans="1:9" x14ac:dyDescent="0.25">
      <c r="A527" s="79"/>
      <c r="B527" s="79"/>
      <c r="C527" s="79"/>
      <c r="D527" s="79"/>
      <c r="E527" s="5" t="s">
        <v>250</v>
      </c>
      <c r="F527" s="5" t="s">
        <v>214</v>
      </c>
      <c r="G527" s="5" t="s">
        <v>215</v>
      </c>
      <c r="H527" s="16">
        <v>150</v>
      </c>
      <c r="I527" s="17"/>
    </row>
    <row r="528" spans="1:9" x14ac:dyDescent="0.25">
      <c r="A528" s="79"/>
      <c r="B528" s="79"/>
      <c r="C528" s="79"/>
      <c r="D528" s="79"/>
      <c r="E528" s="5" t="s">
        <v>250</v>
      </c>
      <c r="F528" s="5" t="s">
        <v>189</v>
      </c>
      <c r="G528" s="5" t="s">
        <v>190</v>
      </c>
      <c r="H528" s="16">
        <v>500</v>
      </c>
      <c r="I528" s="17"/>
    </row>
    <row r="529" spans="1:9" x14ac:dyDescent="0.25">
      <c r="A529" s="79"/>
      <c r="B529" s="79"/>
      <c r="C529" s="79"/>
      <c r="D529" s="79"/>
      <c r="E529" s="5" t="s">
        <v>250</v>
      </c>
      <c r="F529" s="5" t="s">
        <v>303</v>
      </c>
      <c r="G529" s="5" t="s">
        <v>304</v>
      </c>
      <c r="H529" s="16">
        <v>50</v>
      </c>
    </row>
    <row r="530" spans="1:9" x14ac:dyDescent="0.25">
      <c r="A530" s="79"/>
      <c r="B530" s="79"/>
      <c r="C530" s="79"/>
      <c r="D530" s="79"/>
      <c r="E530" s="5" t="s">
        <v>250</v>
      </c>
      <c r="F530" s="5" t="s">
        <v>150</v>
      </c>
      <c r="G530" s="5" t="s">
        <v>151</v>
      </c>
      <c r="H530" s="16">
        <v>2000</v>
      </c>
      <c r="I530" s="28"/>
    </row>
    <row r="531" spans="1:9" x14ac:dyDescent="0.25">
      <c r="A531" s="79"/>
      <c r="B531" s="79"/>
      <c r="C531" s="79"/>
      <c r="D531" s="79"/>
      <c r="E531" s="5" t="s">
        <v>250</v>
      </c>
      <c r="F531" s="5" t="s">
        <v>152</v>
      </c>
      <c r="G531" s="5" t="s">
        <v>153</v>
      </c>
      <c r="H531" s="16">
        <v>100</v>
      </c>
      <c r="I531" s="23"/>
    </row>
    <row r="532" spans="1:9" x14ac:dyDescent="0.25">
      <c r="A532" s="79"/>
      <c r="B532" s="79"/>
      <c r="C532" s="79"/>
      <c r="D532" s="79"/>
      <c r="E532" s="5" t="s">
        <v>250</v>
      </c>
      <c r="F532" s="5" t="s">
        <v>154</v>
      </c>
      <c r="G532" s="5" t="s">
        <v>155</v>
      </c>
      <c r="H532" s="16">
        <v>4500</v>
      </c>
    </row>
    <row r="533" spans="1:9" x14ac:dyDescent="0.25">
      <c r="A533" s="79"/>
      <c r="B533" s="79"/>
      <c r="C533" s="79"/>
      <c r="D533" s="79"/>
      <c r="E533" s="5" t="s">
        <v>250</v>
      </c>
      <c r="F533" s="5" t="s">
        <v>156</v>
      </c>
      <c r="G533" s="5" t="s">
        <v>157</v>
      </c>
      <c r="H533" s="16">
        <v>5000</v>
      </c>
    </row>
    <row r="534" spans="1:9" x14ac:dyDescent="0.25">
      <c r="A534" s="79"/>
      <c r="B534" s="79"/>
      <c r="C534" s="79"/>
      <c r="D534" s="79"/>
      <c r="E534" s="5" t="s">
        <v>250</v>
      </c>
      <c r="F534" s="5" t="s">
        <v>305</v>
      </c>
      <c r="G534" s="5" t="s">
        <v>306</v>
      </c>
      <c r="H534" s="16">
        <v>2500</v>
      </c>
    </row>
    <row r="535" spans="1:9" x14ac:dyDescent="0.25">
      <c r="A535" s="79"/>
      <c r="B535" s="79"/>
      <c r="C535" s="79"/>
      <c r="D535" s="79"/>
      <c r="E535" s="5" t="s">
        <v>250</v>
      </c>
      <c r="F535" s="5" t="s">
        <v>307</v>
      </c>
      <c r="G535" s="5" t="s">
        <v>308</v>
      </c>
      <c r="H535" s="16">
        <v>0</v>
      </c>
    </row>
    <row r="536" spans="1:9" x14ac:dyDescent="0.25">
      <c r="A536" s="79"/>
      <c r="B536" s="79"/>
      <c r="C536" s="79"/>
      <c r="D536" s="79"/>
      <c r="E536" s="5" t="s">
        <v>250</v>
      </c>
      <c r="F536" s="5" t="s">
        <v>309</v>
      </c>
      <c r="G536" s="5" t="s">
        <v>310</v>
      </c>
      <c r="H536" s="16">
        <v>60000</v>
      </c>
    </row>
    <row r="537" spans="1:9" x14ac:dyDescent="0.25">
      <c r="A537" s="79"/>
      <c r="B537" s="79"/>
      <c r="C537" s="79"/>
      <c r="D537" s="79"/>
      <c r="E537" s="5" t="s">
        <v>250</v>
      </c>
      <c r="F537" s="5" t="s">
        <v>158</v>
      </c>
      <c r="G537" s="5" t="s">
        <v>174</v>
      </c>
      <c r="H537" s="16">
        <v>7500</v>
      </c>
      <c r="I537" s="23"/>
    </row>
    <row r="538" spans="1:9" x14ac:dyDescent="0.25">
      <c r="A538" s="79"/>
      <c r="B538" s="79"/>
      <c r="C538" s="79"/>
      <c r="D538" s="79"/>
      <c r="E538" s="5" t="s">
        <v>250</v>
      </c>
      <c r="F538" s="5" t="s">
        <v>220</v>
      </c>
      <c r="G538" s="5" t="s">
        <v>221</v>
      </c>
      <c r="H538" s="16">
        <v>4500</v>
      </c>
    </row>
    <row r="539" spans="1:9" x14ac:dyDescent="0.25">
      <c r="A539" s="71" t="s">
        <v>161</v>
      </c>
      <c r="B539" s="71"/>
      <c r="C539" s="71"/>
      <c r="D539" s="71"/>
      <c r="E539" s="71"/>
      <c r="F539" s="71"/>
      <c r="G539" s="71"/>
      <c r="H539" s="15">
        <f>SUM(H521:H538)</f>
        <v>135500</v>
      </c>
    </row>
    <row r="540" spans="1:9" x14ac:dyDescent="0.25">
      <c r="A540" s="77"/>
      <c r="B540" s="77"/>
      <c r="C540" s="78" t="s">
        <v>192</v>
      </c>
      <c r="D540" s="78"/>
      <c r="E540" s="78"/>
      <c r="F540" s="78"/>
      <c r="G540" s="78"/>
      <c r="H540" s="12"/>
    </row>
    <row r="541" spans="1:9" x14ac:dyDescent="0.25">
      <c r="A541" s="79"/>
      <c r="B541" s="79"/>
      <c r="C541" s="79"/>
      <c r="D541" s="79"/>
      <c r="E541" s="5" t="s">
        <v>250</v>
      </c>
      <c r="F541" s="5" t="s">
        <v>193</v>
      </c>
      <c r="G541" s="5" t="s">
        <v>194</v>
      </c>
      <c r="H541" s="16">
        <v>150000</v>
      </c>
    </row>
    <row r="542" spans="1:9" x14ac:dyDescent="0.25">
      <c r="A542" s="79"/>
      <c r="B542" s="79"/>
      <c r="C542" s="79"/>
      <c r="D542" s="79"/>
      <c r="E542" s="5" t="s">
        <v>250</v>
      </c>
      <c r="F542" s="5" t="s">
        <v>289</v>
      </c>
      <c r="G542" s="5" t="s">
        <v>290</v>
      </c>
      <c r="H542" s="16">
        <v>870000</v>
      </c>
    </row>
    <row r="543" spans="1:9" x14ac:dyDescent="0.25">
      <c r="A543" s="71" t="s">
        <v>195</v>
      </c>
      <c r="B543" s="71"/>
      <c r="C543" s="71"/>
      <c r="D543" s="71"/>
      <c r="E543" s="71"/>
      <c r="F543" s="71"/>
      <c r="G543" s="71"/>
      <c r="H543" s="15">
        <f>SUM(H541:H542)</f>
        <v>1020000</v>
      </c>
    </row>
    <row r="544" spans="1:9" x14ac:dyDescent="0.25">
      <c r="A544" s="77"/>
      <c r="B544" s="77"/>
      <c r="C544" s="78" t="s">
        <v>311</v>
      </c>
      <c r="D544" s="78"/>
      <c r="E544" s="78"/>
      <c r="F544" s="78"/>
      <c r="G544" s="78"/>
      <c r="H544" s="12"/>
    </row>
    <row r="545" spans="1:9" x14ac:dyDescent="0.25">
      <c r="A545" s="79"/>
      <c r="B545" s="79"/>
      <c r="C545" s="79"/>
      <c r="D545" s="79"/>
      <c r="E545" s="5" t="s">
        <v>250</v>
      </c>
      <c r="F545" s="5" t="s">
        <v>312</v>
      </c>
      <c r="G545" s="5" t="s">
        <v>313</v>
      </c>
      <c r="H545" s="16">
        <f>Sheet1!$H$68</f>
        <v>442348.5</v>
      </c>
    </row>
    <row r="546" spans="1:9" x14ac:dyDescent="0.25">
      <c r="A546" s="79"/>
      <c r="B546" s="79"/>
      <c r="C546" s="79"/>
      <c r="D546" s="79"/>
      <c r="E546" s="5" t="s">
        <v>250</v>
      </c>
      <c r="F546" s="5" t="s">
        <v>314</v>
      </c>
      <c r="G546" s="5" t="s">
        <v>315</v>
      </c>
      <c r="H546" s="16">
        <v>195000</v>
      </c>
    </row>
    <row r="547" spans="1:9" x14ac:dyDescent="0.25">
      <c r="A547" s="79"/>
      <c r="B547" s="79"/>
      <c r="C547" s="79"/>
      <c r="D547" s="79"/>
      <c r="E547" s="5" t="s">
        <v>250</v>
      </c>
      <c r="F547" s="5" t="s">
        <v>316</v>
      </c>
      <c r="G547" s="5" t="s">
        <v>317</v>
      </c>
      <c r="H547" s="16">
        <v>15000</v>
      </c>
    </row>
    <row r="548" spans="1:9" x14ac:dyDescent="0.25">
      <c r="A548" s="71" t="s">
        <v>318</v>
      </c>
      <c r="B548" s="71"/>
      <c r="C548" s="71"/>
      <c r="D548" s="71"/>
      <c r="E548" s="71"/>
      <c r="F548" s="71"/>
      <c r="G548" s="71"/>
      <c r="H548" s="15">
        <f>SUM(H545:H547)</f>
        <v>652348.5</v>
      </c>
    </row>
    <row r="549" spans="1:9" x14ac:dyDescent="0.25">
      <c r="A549" s="71" t="s">
        <v>279</v>
      </c>
      <c r="B549" s="71"/>
      <c r="C549" s="71"/>
      <c r="D549" s="71"/>
      <c r="E549" s="71"/>
      <c r="F549" s="71"/>
      <c r="G549" s="71"/>
      <c r="H549" s="15">
        <f>H548+H543+H539+H519+H497</f>
        <v>2259205.5</v>
      </c>
    </row>
    <row r="550" spans="1:9" x14ac:dyDescent="0.25">
      <c r="A550" s="71" t="s">
        <v>75</v>
      </c>
      <c r="B550" s="71"/>
      <c r="C550" s="71"/>
      <c r="D550" s="71"/>
      <c r="E550" s="71"/>
      <c r="F550" s="71"/>
      <c r="G550" s="71"/>
      <c r="H550" s="15">
        <f>H549+H486+H443</f>
        <v>2815056.5</v>
      </c>
    </row>
    <row r="551" spans="1:9" x14ac:dyDescent="0.25">
      <c r="A551" s="71" t="s">
        <v>319</v>
      </c>
      <c r="B551" s="71"/>
      <c r="C551" s="71"/>
      <c r="D551" s="71"/>
      <c r="E551" s="71"/>
      <c r="F551" s="71"/>
      <c r="G551" s="71"/>
      <c r="H551" s="15">
        <f>(H421-H550)</f>
        <v>-579920.5</v>
      </c>
    </row>
    <row r="552" spans="1:9" x14ac:dyDescent="0.25">
      <c r="C552" s="72" t="s">
        <v>320</v>
      </c>
      <c r="D552" s="72"/>
      <c r="E552" s="72"/>
      <c r="F552" s="72"/>
      <c r="G552" s="72"/>
      <c r="H552" s="10"/>
      <c r="I552" s="21"/>
    </row>
    <row r="553" spans="1:9" x14ac:dyDescent="0.25">
      <c r="C553" s="73" t="s">
        <v>321</v>
      </c>
      <c r="D553" s="73"/>
      <c r="E553" s="73"/>
      <c r="F553" s="73"/>
      <c r="G553" s="73"/>
      <c r="H553" s="10"/>
      <c r="I553" s="21"/>
    </row>
    <row r="554" spans="1:9" ht="15.75" thickBot="1" x14ac:dyDescent="0.3">
      <c r="C554" s="39"/>
      <c r="D554" s="39"/>
      <c r="E554" s="39"/>
      <c r="F554" s="39"/>
      <c r="G554" s="39"/>
      <c r="H554" s="10"/>
      <c r="I554" s="21"/>
    </row>
    <row r="555" spans="1:9" x14ac:dyDescent="0.25">
      <c r="A555" s="56" t="s">
        <v>336</v>
      </c>
      <c r="B555" s="57"/>
      <c r="C555" s="57"/>
      <c r="D555" s="57"/>
      <c r="E555" s="57"/>
      <c r="F555" s="57"/>
      <c r="G555" s="57"/>
      <c r="H555" s="58"/>
      <c r="I555" s="21"/>
    </row>
    <row r="556" spans="1:9" x14ac:dyDescent="0.25">
      <c r="A556" s="59"/>
      <c r="B556" s="60"/>
      <c r="C556" s="60"/>
      <c r="D556" s="60"/>
      <c r="E556" s="60"/>
      <c r="F556" s="60"/>
      <c r="G556" s="60"/>
      <c r="H556" s="61"/>
    </row>
    <row r="557" spans="1:9" ht="15.75" thickBot="1" x14ac:dyDescent="0.3">
      <c r="A557" s="62"/>
      <c r="B557" s="63"/>
      <c r="C557" s="63"/>
      <c r="D557" s="63"/>
      <c r="E557" s="63"/>
      <c r="F557" s="63"/>
      <c r="G557" s="63"/>
      <c r="H557" s="64"/>
    </row>
    <row r="559" spans="1:9" x14ac:dyDescent="0.25">
      <c r="D559" s="28"/>
      <c r="E559" s="28"/>
      <c r="F559" s="28"/>
      <c r="G559" s="28"/>
      <c r="H559" s="28"/>
    </row>
    <row r="560" spans="1:9" x14ac:dyDescent="0.25">
      <c r="G560" s="23" t="s">
        <v>2</v>
      </c>
      <c r="H560" s="23"/>
    </row>
    <row r="561" spans="7:8" x14ac:dyDescent="0.25">
      <c r="G561" s="19" t="s">
        <v>322</v>
      </c>
      <c r="H561" s="20">
        <v>253085.76</v>
      </c>
    </row>
    <row r="562" spans="7:8" x14ac:dyDescent="0.25">
      <c r="G562" s="19" t="s">
        <v>323</v>
      </c>
      <c r="H562" s="20">
        <v>7106.78</v>
      </c>
    </row>
    <row r="563" spans="7:8" x14ac:dyDescent="0.25">
      <c r="G563" s="19" t="s">
        <v>324</v>
      </c>
      <c r="H563" s="20">
        <v>4737.8500000000004</v>
      </c>
    </row>
    <row r="564" spans="7:8" x14ac:dyDescent="0.25">
      <c r="G564" s="19" t="s">
        <v>60</v>
      </c>
      <c r="H564" s="20">
        <v>210000</v>
      </c>
    </row>
    <row r="565" spans="7:8" ht="15.75" thickBot="1" x14ac:dyDescent="0.3">
      <c r="G565" s="22" t="s">
        <v>74</v>
      </c>
      <c r="H565" s="24">
        <f>SUM(H561:H564)</f>
        <v>474930.39</v>
      </c>
    </row>
    <row r="566" spans="7:8" ht="15.75" thickTop="1" x14ac:dyDescent="0.25">
      <c r="G566" s="23" t="s">
        <v>75</v>
      </c>
      <c r="H566" s="23"/>
    </row>
    <row r="567" spans="7:8" x14ac:dyDescent="0.25">
      <c r="G567" s="19" t="s">
        <v>325</v>
      </c>
      <c r="H567" s="20">
        <v>133086.25</v>
      </c>
    </row>
    <row r="568" spans="7:8" x14ac:dyDescent="0.25">
      <c r="G568" s="19" t="s">
        <v>326</v>
      </c>
      <c r="H568" s="20">
        <v>0</v>
      </c>
    </row>
    <row r="569" spans="7:8" x14ac:dyDescent="0.25">
      <c r="G569" s="19" t="s">
        <v>327</v>
      </c>
      <c r="H569" s="20">
        <v>0</v>
      </c>
    </row>
    <row r="570" spans="7:8" x14ac:dyDescent="0.25">
      <c r="G570" s="19" t="s">
        <v>328</v>
      </c>
      <c r="H570" s="20">
        <v>120000</v>
      </c>
    </row>
    <row r="571" spans="7:8" x14ac:dyDescent="0.25">
      <c r="G571" s="19" t="s">
        <v>329</v>
      </c>
      <c r="H571" s="20">
        <v>125125</v>
      </c>
    </row>
    <row r="572" spans="7:8" x14ac:dyDescent="0.25">
      <c r="G572" s="19" t="s">
        <v>330</v>
      </c>
      <c r="H572" s="20">
        <v>0</v>
      </c>
    </row>
    <row r="573" spans="7:8" x14ac:dyDescent="0.25">
      <c r="G573" s="19" t="s">
        <v>331</v>
      </c>
      <c r="H573" s="20">
        <v>0</v>
      </c>
    </row>
    <row r="574" spans="7:8" x14ac:dyDescent="0.25">
      <c r="G574" s="19" t="s">
        <v>332</v>
      </c>
      <c r="H574" s="20">
        <v>67000</v>
      </c>
    </row>
    <row r="575" spans="7:8" x14ac:dyDescent="0.25">
      <c r="G575" s="19" t="s">
        <v>333</v>
      </c>
      <c r="H575" s="20">
        <v>0</v>
      </c>
    </row>
    <row r="576" spans="7:8" x14ac:dyDescent="0.25">
      <c r="G576" s="19" t="s">
        <v>334</v>
      </c>
      <c r="H576" s="20">
        <v>0</v>
      </c>
    </row>
    <row r="577" spans="1:8" x14ac:dyDescent="0.25">
      <c r="G577" s="19" t="s">
        <v>335</v>
      </c>
      <c r="H577" s="20">
        <v>0</v>
      </c>
    </row>
    <row r="578" spans="1:8" x14ac:dyDescent="0.25">
      <c r="G578" s="19" t="s">
        <v>99</v>
      </c>
      <c r="H578" s="20">
        <v>5000</v>
      </c>
    </row>
    <row r="579" spans="1:8" ht="15.75" thickBot="1" x14ac:dyDescent="0.3">
      <c r="G579" s="22" t="s">
        <v>337</v>
      </c>
      <c r="H579" s="25">
        <f>SUM(H567:H578)</f>
        <v>450211.25</v>
      </c>
    </row>
    <row r="580" spans="1:8" ht="16.5" thickTop="1" thickBot="1" x14ac:dyDescent="0.3">
      <c r="G580" s="22" t="s">
        <v>338</v>
      </c>
      <c r="H580" s="26">
        <f>H565-H579</f>
        <v>24719.140000000014</v>
      </c>
    </row>
    <row r="581" spans="1:8" ht="15.75" thickTop="1" x14ac:dyDescent="0.25">
      <c r="G581" s="21"/>
      <c r="H581" s="21"/>
    </row>
    <row r="582" spans="1:8" x14ac:dyDescent="0.25">
      <c r="G582" s="27" t="s">
        <v>354</v>
      </c>
      <c r="H582" s="27"/>
    </row>
    <row r="583" spans="1:8" x14ac:dyDescent="0.25">
      <c r="G583" s="27" t="s">
        <v>355</v>
      </c>
      <c r="H583" s="27"/>
    </row>
    <row r="584" spans="1:8" ht="15.75" thickBot="1" x14ac:dyDescent="0.3"/>
    <row r="585" spans="1:8" x14ac:dyDescent="0.25">
      <c r="A585" s="65" t="s">
        <v>339</v>
      </c>
      <c r="B585" s="66"/>
      <c r="C585" s="66"/>
      <c r="D585" s="66"/>
      <c r="E585" s="66"/>
      <c r="F585" s="66"/>
      <c r="G585" s="66"/>
      <c r="H585" s="67"/>
    </row>
    <row r="586" spans="1:8" ht="15.75" thickBot="1" x14ac:dyDescent="0.3">
      <c r="A586" s="68"/>
      <c r="B586" s="69"/>
      <c r="C586" s="69"/>
      <c r="D586" s="69"/>
      <c r="E586" s="69"/>
      <c r="F586" s="69"/>
      <c r="G586" s="69"/>
      <c r="H586" s="70"/>
    </row>
    <row r="587" spans="1:8" ht="15.75" thickBot="1" x14ac:dyDescent="0.3">
      <c r="H587" s="31" t="s">
        <v>341</v>
      </c>
    </row>
    <row r="588" spans="1:8" x14ac:dyDescent="0.25">
      <c r="A588" s="55" t="s">
        <v>0</v>
      </c>
      <c r="B588" s="55"/>
      <c r="C588" s="55"/>
    </row>
    <row r="589" spans="1:8" x14ac:dyDescent="0.25">
      <c r="B589" s="55"/>
      <c r="C589" s="55"/>
      <c r="G589" s="32" t="s">
        <v>74</v>
      </c>
      <c r="H589" s="34">
        <f>H82</f>
        <v>1144509</v>
      </c>
    </row>
    <row r="591" spans="1:8" x14ac:dyDescent="0.25">
      <c r="D591" s="55" t="s">
        <v>75</v>
      </c>
      <c r="E591" s="55"/>
      <c r="G591" s="36" t="s">
        <v>342</v>
      </c>
      <c r="H591" s="35">
        <f>H131</f>
        <v>326436</v>
      </c>
    </row>
    <row r="592" spans="1:8" x14ac:dyDescent="0.25">
      <c r="G592" s="37" t="s">
        <v>343</v>
      </c>
      <c r="H592" s="34">
        <f>H165</f>
        <v>78838</v>
      </c>
    </row>
    <row r="593" spans="1:8" x14ac:dyDescent="0.25">
      <c r="G593" s="36" t="s">
        <v>344</v>
      </c>
      <c r="H593" s="35">
        <f>H182</f>
        <v>657</v>
      </c>
    </row>
    <row r="594" spans="1:8" x14ac:dyDescent="0.25">
      <c r="G594" s="37" t="s">
        <v>345</v>
      </c>
      <c r="H594" s="34">
        <f>H214</f>
        <v>69873</v>
      </c>
    </row>
    <row r="595" spans="1:8" x14ac:dyDescent="0.25">
      <c r="G595" s="36" t="s">
        <v>346</v>
      </c>
      <c r="H595" s="35">
        <f>H250</f>
        <v>79996</v>
      </c>
    </row>
    <row r="596" spans="1:8" x14ac:dyDescent="0.25">
      <c r="G596" s="37" t="s">
        <v>347</v>
      </c>
      <c r="H596" s="34">
        <f>H283</f>
        <v>31882</v>
      </c>
    </row>
    <row r="597" spans="1:8" x14ac:dyDescent="0.25">
      <c r="G597" s="36" t="s">
        <v>348</v>
      </c>
      <c r="H597" s="35">
        <f>H294</f>
        <v>7709</v>
      </c>
    </row>
    <row r="598" spans="1:8" x14ac:dyDescent="0.25">
      <c r="G598" s="37" t="s">
        <v>349</v>
      </c>
      <c r="H598" s="34">
        <f>H341</f>
        <v>402765</v>
      </c>
    </row>
    <row r="599" spans="1:8" x14ac:dyDescent="0.25">
      <c r="G599" s="36" t="s">
        <v>350</v>
      </c>
      <c r="H599" s="35">
        <f>H372</f>
        <v>146353</v>
      </c>
    </row>
    <row r="601" spans="1:8" x14ac:dyDescent="0.25">
      <c r="G601" s="33" t="s">
        <v>337</v>
      </c>
      <c r="H601" s="34">
        <f>H374</f>
        <v>1144509</v>
      </c>
    </row>
    <row r="602" spans="1:8" x14ac:dyDescent="0.25">
      <c r="G602" s="33" t="s">
        <v>338</v>
      </c>
      <c r="H602" s="34">
        <f>H589-H601</f>
        <v>0</v>
      </c>
    </row>
    <row r="605" spans="1:8" x14ac:dyDescent="0.25">
      <c r="A605" s="55" t="s">
        <v>232</v>
      </c>
      <c r="B605" s="55"/>
      <c r="C605" s="55"/>
    </row>
    <row r="606" spans="1:8" x14ac:dyDescent="0.25">
      <c r="G606" s="32" t="s">
        <v>74</v>
      </c>
      <c r="H606" s="34">
        <f>H421</f>
        <v>2235136</v>
      </c>
    </row>
    <row r="608" spans="1:8" x14ac:dyDescent="0.25">
      <c r="D608" s="55" t="s">
        <v>75</v>
      </c>
      <c r="E608" s="55"/>
      <c r="F608" s="28"/>
      <c r="G608" s="36" t="s">
        <v>351</v>
      </c>
      <c r="H608" s="35">
        <f>H443</f>
        <v>340619</v>
      </c>
    </row>
    <row r="609" spans="7:8" x14ac:dyDescent="0.25">
      <c r="G609" s="37" t="s">
        <v>352</v>
      </c>
      <c r="H609" s="34">
        <f>H443</f>
        <v>340619</v>
      </c>
    </row>
    <row r="610" spans="7:8" x14ac:dyDescent="0.25">
      <c r="G610" s="36" t="s">
        <v>353</v>
      </c>
      <c r="H610" s="35">
        <f>H549</f>
        <v>2259205.5</v>
      </c>
    </row>
    <row r="612" spans="7:8" x14ac:dyDescent="0.25">
      <c r="G612" s="38" t="s">
        <v>337</v>
      </c>
      <c r="H612" s="34">
        <f>H550</f>
        <v>2815056.5</v>
      </c>
    </row>
    <row r="613" spans="7:8" x14ac:dyDescent="0.25">
      <c r="G613" s="32" t="s">
        <v>338</v>
      </c>
      <c r="H613" s="34">
        <f>H606-H612</f>
        <v>-579920.5</v>
      </c>
    </row>
  </sheetData>
  <mergeCells count="601">
    <mergeCell ref="A12:I12"/>
    <mergeCell ref="A13:I13"/>
    <mergeCell ref="A14:H14"/>
    <mergeCell ref="A11:H11"/>
    <mergeCell ref="A9:H9"/>
    <mergeCell ref="A7:H7"/>
    <mergeCell ref="A5:H5"/>
    <mergeCell ref="A3:H3"/>
    <mergeCell ref="A2:H2"/>
    <mergeCell ref="A372:G372"/>
    <mergeCell ref="A374:G374"/>
    <mergeCell ref="A375:G375"/>
    <mergeCell ref="A162:C162"/>
    <mergeCell ref="D162:H162"/>
    <mergeCell ref="A164:G164"/>
    <mergeCell ref="A163:D163"/>
    <mergeCell ref="A366:D366"/>
    <mergeCell ref="A367:D367"/>
    <mergeCell ref="A368:D368"/>
    <mergeCell ref="A369:D369"/>
    <mergeCell ref="A370:D370"/>
    <mergeCell ref="A371:G371"/>
    <mergeCell ref="A360:D360"/>
    <mergeCell ref="A361:D361"/>
    <mergeCell ref="A362:D362"/>
    <mergeCell ref="A363:D363"/>
    <mergeCell ref="A364:D364"/>
    <mergeCell ref="A365:D365"/>
    <mergeCell ref="A355:D355"/>
    <mergeCell ref="A356:G356"/>
    <mergeCell ref="A357:C357"/>
    <mergeCell ref="D357:G357"/>
    <mergeCell ref="A358:D358"/>
    <mergeCell ref="A359:D359"/>
    <mergeCell ref="A350:D350"/>
    <mergeCell ref="A351:G351"/>
    <mergeCell ref="A352:C352"/>
    <mergeCell ref="D352:G352"/>
    <mergeCell ref="A353:D353"/>
    <mergeCell ref="A354:D354"/>
    <mergeCell ref="A344:D344"/>
    <mergeCell ref="A345:D345"/>
    <mergeCell ref="A346:D346"/>
    <mergeCell ref="A347:D347"/>
    <mergeCell ref="A348:D348"/>
    <mergeCell ref="A349:D349"/>
    <mergeCell ref="A339:D339"/>
    <mergeCell ref="A340:G340"/>
    <mergeCell ref="A341:G341"/>
    <mergeCell ref="A342:B342"/>
    <mergeCell ref="C342:G342"/>
    <mergeCell ref="A343:C343"/>
    <mergeCell ref="D343:G343"/>
    <mergeCell ref="A335:D335"/>
    <mergeCell ref="A336:D336"/>
    <mergeCell ref="A337:G337"/>
    <mergeCell ref="A338:C338"/>
    <mergeCell ref="D338:G338"/>
    <mergeCell ref="A330:D330"/>
    <mergeCell ref="A331:D331"/>
    <mergeCell ref="A332:D332"/>
    <mergeCell ref="A333:D333"/>
    <mergeCell ref="A334:D334"/>
    <mergeCell ref="A325:D325"/>
    <mergeCell ref="A326:D326"/>
    <mergeCell ref="A327:D327"/>
    <mergeCell ref="A328:D328"/>
    <mergeCell ref="A329:D329"/>
    <mergeCell ref="A320:D320"/>
    <mergeCell ref="A321:D321"/>
    <mergeCell ref="A322:D322"/>
    <mergeCell ref="A323:G323"/>
    <mergeCell ref="A324:C324"/>
    <mergeCell ref="D324:G324"/>
    <mergeCell ref="A314:D314"/>
    <mergeCell ref="A315:D315"/>
    <mergeCell ref="A316:D316"/>
    <mergeCell ref="A317:D317"/>
    <mergeCell ref="A318:D318"/>
    <mergeCell ref="A319:D319"/>
    <mergeCell ref="A308:D308"/>
    <mergeCell ref="A309:D309"/>
    <mergeCell ref="A310:D310"/>
    <mergeCell ref="A311:D311"/>
    <mergeCell ref="A313:D313"/>
    <mergeCell ref="A303:D303"/>
    <mergeCell ref="A304:G304"/>
    <mergeCell ref="A305:C305"/>
    <mergeCell ref="D305:G305"/>
    <mergeCell ref="A306:D306"/>
    <mergeCell ref="A307:D307"/>
    <mergeCell ref="A297:D297"/>
    <mergeCell ref="A298:D298"/>
    <mergeCell ref="A299:D299"/>
    <mergeCell ref="A300:D300"/>
    <mergeCell ref="A301:D301"/>
    <mergeCell ref="A302:D302"/>
    <mergeCell ref="A292:D292"/>
    <mergeCell ref="A293:G293"/>
    <mergeCell ref="A294:G294"/>
    <mergeCell ref="A295:B295"/>
    <mergeCell ref="C295:G295"/>
    <mergeCell ref="A296:C296"/>
    <mergeCell ref="D296:G296"/>
    <mergeCell ref="A287:D287"/>
    <mergeCell ref="A288:D288"/>
    <mergeCell ref="A289:G289"/>
    <mergeCell ref="A290:C290"/>
    <mergeCell ref="D290:G290"/>
    <mergeCell ref="A291:D291"/>
    <mergeCell ref="A283:G283"/>
    <mergeCell ref="A284:B284"/>
    <mergeCell ref="C284:G284"/>
    <mergeCell ref="A285:C285"/>
    <mergeCell ref="D285:G285"/>
    <mergeCell ref="A286:D286"/>
    <mergeCell ref="A282:G282"/>
    <mergeCell ref="A276:D276"/>
    <mergeCell ref="A277:D277"/>
    <mergeCell ref="A278:D278"/>
    <mergeCell ref="A279:D279"/>
    <mergeCell ref="A280:D280"/>
    <mergeCell ref="A281:D281"/>
    <mergeCell ref="A270:D270"/>
    <mergeCell ref="A271:D271"/>
    <mergeCell ref="A272:D272"/>
    <mergeCell ref="A273:D273"/>
    <mergeCell ref="A274:G274"/>
    <mergeCell ref="A275:C275"/>
    <mergeCell ref="D275:G275"/>
    <mergeCell ref="A264:D264"/>
    <mergeCell ref="A265:D265"/>
    <mergeCell ref="A266:D266"/>
    <mergeCell ref="A267:D267"/>
    <mergeCell ref="A268:D268"/>
    <mergeCell ref="A269:D269"/>
    <mergeCell ref="A259:D259"/>
    <mergeCell ref="A260:G260"/>
    <mergeCell ref="A261:C261"/>
    <mergeCell ref="D261:G261"/>
    <mergeCell ref="A262:D262"/>
    <mergeCell ref="A263:D263"/>
    <mergeCell ref="A253:D253"/>
    <mergeCell ref="A254:D254"/>
    <mergeCell ref="A255:D255"/>
    <mergeCell ref="A256:D256"/>
    <mergeCell ref="A257:D257"/>
    <mergeCell ref="A258:D258"/>
    <mergeCell ref="A249:G249"/>
    <mergeCell ref="A250:G250"/>
    <mergeCell ref="A251:B251"/>
    <mergeCell ref="C251:G251"/>
    <mergeCell ref="A252:C252"/>
    <mergeCell ref="D252:G252"/>
    <mergeCell ref="A246:G246"/>
    <mergeCell ref="A247:C247"/>
    <mergeCell ref="D247:G247"/>
    <mergeCell ref="A248:D248"/>
    <mergeCell ref="A245:D245"/>
    <mergeCell ref="A240:D240"/>
    <mergeCell ref="A241:D241"/>
    <mergeCell ref="A242:D242"/>
    <mergeCell ref="A243:D243"/>
    <mergeCell ref="A244:D244"/>
    <mergeCell ref="A235:D235"/>
    <mergeCell ref="A236:D236"/>
    <mergeCell ref="A237:D237"/>
    <mergeCell ref="A238:D238"/>
    <mergeCell ref="A239:D239"/>
    <mergeCell ref="A230:D230"/>
    <mergeCell ref="A231:G231"/>
    <mergeCell ref="A232:C232"/>
    <mergeCell ref="D232:G232"/>
    <mergeCell ref="A233:D233"/>
    <mergeCell ref="A234:D234"/>
    <mergeCell ref="A224:D224"/>
    <mergeCell ref="A225:D225"/>
    <mergeCell ref="A226:D226"/>
    <mergeCell ref="A227:D227"/>
    <mergeCell ref="A228:D228"/>
    <mergeCell ref="A229:D229"/>
    <mergeCell ref="A219:C219"/>
    <mergeCell ref="D219:G219"/>
    <mergeCell ref="A220:D220"/>
    <mergeCell ref="A221:D221"/>
    <mergeCell ref="A222:D222"/>
    <mergeCell ref="A223:D223"/>
    <mergeCell ref="A216:C216"/>
    <mergeCell ref="D216:G216"/>
    <mergeCell ref="A217:D217"/>
    <mergeCell ref="A218:G218"/>
    <mergeCell ref="A210:D210"/>
    <mergeCell ref="A211:D211"/>
    <mergeCell ref="A212:D212"/>
    <mergeCell ref="A213:G213"/>
    <mergeCell ref="A214:G214"/>
    <mergeCell ref="A193:G193"/>
    <mergeCell ref="A194:C194"/>
    <mergeCell ref="D194:G194"/>
    <mergeCell ref="A195:D195"/>
    <mergeCell ref="A196:D196"/>
    <mergeCell ref="A197:D197"/>
    <mergeCell ref="A187:D187"/>
    <mergeCell ref="A188:D188"/>
    <mergeCell ref="A189:D189"/>
    <mergeCell ref="A190:D190"/>
    <mergeCell ref="A191:D191"/>
    <mergeCell ref="A192:D192"/>
    <mergeCell ref="A183:B183"/>
    <mergeCell ref="C183:G183"/>
    <mergeCell ref="A184:C184"/>
    <mergeCell ref="D184:G184"/>
    <mergeCell ref="A185:D185"/>
    <mergeCell ref="A186:D186"/>
    <mergeCell ref="A177:D177"/>
    <mergeCell ref="A178:D178"/>
    <mergeCell ref="A179:D179"/>
    <mergeCell ref="A180:D180"/>
    <mergeCell ref="A181:G181"/>
    <mergeCell ref="A182:G182"/>
    <mergeCell ref="A171:D171"/>
    <mergeCell ref="A172:D172"/>
    <mergeCell ref="A173:D173"/>
    <mergeCell ref="A174:D174"/>
    <mergeCell ref="A175:G175"/>
    <mergeCell ref="A176:C176"/>
    <mergeCell ref="D176:G176"/>
    <mergeCell ref="A166:B166"/>
    <mergeCell ref="C166:G166"/>
    <mergeCell ref="A167:C167"/>
    <mergeCell ref="D167:G167"/>
    <mergeCell ref="A168:D168"/>
    <mergeCell ref="A169:D169"/>
    <mergeCell ref="A170:D170"/>
    <mergeCell ref="A158:D158"/>
    <mergeCell ref="A159:D159"/>
    <mergeCell ref="A160:D160"/>
    <mergeCell ref="A161:G161"/>
    <mergeCell ref="A165:G165"/>
    <mergeCell ref="A153:C153"/>
    <mergeCell ref="D153:G153"/>
    <mergeCell ref="A154:D154"/>
    <mergeCell ref="A155:D155"/>
    <mergeCell ref="A156:D156"/>
    <mergeCell ref="A157:D157"/>
    <mergeCell ref="A147:D147"/>
    <mergeCell ref="A148:D148"/>
    <mergeCell ref="A149:D149"/>
    <mergeCell ref="A150:D150"/>
    <mergeCell ref="A151:D151"/>
    <mergeCell ref="A152:G152"/>
    <mergeCell ref="A142:G142"/>
    <mergeCell ref="A143:C143"/>
    <mergeCell ref="D143:G143"/>
    <mergeCell ref="A144:D144"/>
    <mergeCell ref="A145:D145"/>
    <mergeCell ref="A146:D146"/>
    <mergeCell ref="A136:D136"/>
    <mergeCell ref="A137:D137"/>
    <mergeCell ref="A138:D138"/>
    <mergeCell ref="A139:D139"/>
    <mergeCell ref="A140:D140"/>
    <mergeCell ref="A141:D141"/>
    <mergeCell ref="A132:B132"/>
    <mergeCell ref="C132:G132"/>
    <mergeCell ref="A133:C133"/>
    <mergeCell ref="D133:G133"/>
    <mergeCell ref="A134:D134"/>
    <mergeCell ref="A135:D135"/>
    <mergeCell ref="A129:D129"/>
    <mergeCell ref="A130:G130"/>
    <mergeCell ref="A131:G131"/>
    <mergeCell ref="A123:D123"/>
    <mergeCell ref="A124:D124"/>
    <mergeCell ref="A125:D125"/>
    <mergeCell ref="A126:D126"/>
    <mergeCell ref="A127:D127"/>
    <mergeCell ref="A128:D128"/>
    <mergeCell ref="A118:D118"/>
    <mergeCell ref="A119:D119"/>
    <mergeCell ref="A120:G120"/>
    <mergeCell ref="A121:C121"/>
    <mergeCell ref="D121:G121"/>
    <mergeCell ref="A122:D122"/>
    <mergeCell ref="A112:D112"/>
    <mergeCell ref="A113:D113"/>
    <mergeCell ref="A114:D114"/>
    <mergeCell ref="A115:D115"/>
    <mergeCell ref="A116:D116"/>
    <mergeCell ref="A117:D117"/>
    <mergeCell ref="A106:D106"/>
    <mergeCell ref="A107:D107"/>
    <mergeCell ref="A108:D108"/>
    <mergeCell ref="A109:D109"/>
    <mergeCell ref="A110:D110"/>
    <mergeCell ref="A111:D111"/>
    <mergeCell ref="A95:D95"/>
    <mergeCell ref="A101:D101"/>
    <mergeCell ref="A102:D102"/>
    <mergeCell ref="A103:D103"/>
    <mergeCell ref="A104:D104"/>
    <mergeCell ref="A105:D105"/>
    <mergeCell ref="A96:G96"/>
    <mergeCell ref="A97:C97"/>
    <mergeCell ref="D97:G97"/>
    <mergeCell ref="A98:D98"/>
    <mergeCell ref="A99:D99"/>
    <mergeCell ref="A100:D100"/>
    <mergeCell ref="A90:D90"/>
    <mergeCell ref="A91:D91"/>
    <mergeCell ref="A92:D92"/>
    <mergeCell ref="A93:D93"/>
    <mergeCell ref="A94:D94"/>
    <mergeCell ref="A85:C85"/>
    <mergeCell ref="D85:G85"/>
    <mergeCell ref="A86:D86"/>
    <mergeCell ref="A87:D87"/>
    <mergeCell ref="A88:D88"/>
    <mergeCell ref="A89:D89"/>
    <mergeCell ref="A82:G82"/>
    <mergeCell ref="B83:G83"/>
    <mergeCell ref="A84:B84"/>
    <mergeCell ref="C84:G84"/>
    <mergeCell ref="A81:G81"/>
    <mergeCell ref="A73:D73"/>
    <mergeCell ref="A74:D74"/>
    <mergeCell ref="A75:D75"/>
    <mergeCell ref="A76:D76"/>
    <mergeCell ref="A77:D77"/>
    <mergeCell ref="A80:G80"/>
    <mergeCell ref="A78:D78"/>
    <mergeCell ref="A79:D79"/>
    <mergeCell ref="A68:D68"/>
    <mergeCell ref="A69:G69"/>
    <mergeCell ref="A70:G70"/>
    <mergeCell ref="A71:B71"/>
    <mergeCell ref="C71:G71"/>
    <mergeCell ref="A72:C72"/>
    <mergeCell ref="D72:G72"/>
    <mergeCell ref="A67:C67"/>
    <mergeCell ref="D67:G67"/>
    <mergeCell ref="A48:D48"/>
    <mergeCell ref="A51:G51"/>
    <mergeCell ref="A52:G52"/>
    <mergeCell ref="A53:B53"/>
    <mergeCell ref="C53:G53"/>
    <mergeCell ref="A46:B46"/>
    <mergeCell ref="C46:G46"/>
    <mergeCell ref="A65:D65"/>
    <mergeCell ref="A66:G66"/>
    <mergeCell ref="A61:C61"/>
    <mergeCell ref="D61:G61"/>
    <mergeCell ref="A62:D62"/>
    <mergeCell ref="A63:D63"/>
    <mergeCell ref="A64:D64"/>
    <mergeCell ref="A49:D49"/>
    <mergeCell ref="A50:D50"/>
    <mergeCell ref="A59:D59"/>
    <mergeCell ref="A60:G60"/>
    <mergeCell ref="A54:C54"/>
    <mergeCell ref="D54:G54"/>
    <mergeCell ref="A55:D55"/>
    <mergeCell ref="A56:D56"/>
    <mergeCell ref="A57:D57"/>
    <mergeCell ref="A58:D58"/>
    <mergeCell ref="A44:G44"/>
    <mergeCell ref="A45:G45"/>
    <mergeCell ref="A39:C39"/>
    <mergeCell ref="D39:G39"/>
    <mergeCell ref="A40:D40"/>
    <mergeCell ref="A41:G41"/>
    <mergeCell ref="A42:C42"/>
    <mergeCell ref="D42:G42"/>
    <mergeCell ref="A47:C47"/>
    <mergeCell ref="D47:G47"/>
    <mergeCell ref="A35:B35"/>
    <mergeCell ref="C35:G35"/>
    <mergeCell ref="A36:C36"/>
    <mergeCell ref="D36:G36"/>
    <mergeCell ref="A37:D37"/>
    <mergeCell ref="A38:G38"/>
    <mergeCell ref="A33:G33"/>
    <mergeCell ref="B34:G34"/>
    <mergeCell ref="A43:D43"/>
    <mergeCell ref="A379:H381"/>
    <mergeCell ref="A382:G382"/>
    <mergeCell ref="A383:G383"/>
    <mergeCell ref="B384:G384"/>
    <mergeCell ref="A385:B385"/>
    <mergeCell ref="C385:G385"/>
    <mergeCell ref="A386:D386"/>
    <mergeCell ref="A387:G387"/>
    <mergeCell ref="A198:D198"/>
    <mergeCell ref="A312:D312"/>
    <mergeCell ref="A205:D205"/>
    <mergeCell ref="A206:D206"/>
    <mergeCell ref="A207:D207"/>
    <mergeCell ref="A208:G208"/>
    <mergeCell ref="A209:C209"/>
    <mergeCell ref="D209:G209"/>
    <mergeCell ref="A199:D199"/>
    <mergeCell ref="A200:D200"/>
    <mergeCell ref="A201:D201"/>
    <mergeCell ref="A202:D202"/>
    <mergeCell ref="A203:D203"/>
    <mergeCell ref="A204:D204"/>
    <mergeCell ref="A215:B215"/>
    <mergeCell ref="C215:G215"/>
    <mergeCell ref="A388:B388"/>
    <mergeCell ref="C388:G388"/>
    <mergeCell ref="A389:D389"/>
    <mergeCell ref="A390:D390"/>
    <mergeCell ref="A391:G391"/>
    <mergeCell ref="A392:G392"/>
    <mergeCell ref="B393:G393"/>
    <mergeCell ref="A394:B394"/>
    <mergeCell ref="C394:G394"/>
    <mergeCell ref="A395:D395"/>
    <mergeCell ref="A396:G396"/>
    <mergeCell ref="A397:G397"/>
    <mergeCell ref="B398:G398"/>
    <mergeCell ref="A399:B399"/>
    <mergeCell ref="C399:G399"/>
    <mergeCell ref="A400:D400"/>
    <mergeCell ref="A401:G401"/>
    <mergeCell ref="A402:B402"/>
    <mergeCell ref="C402:G402"/>
    <mergeCell ref="A403:D403"/>
    <mergeCell ref="A404:D404"/>
    <mergeCell ref="A405:D405"/>
    <mergeCell ref="A406:D406"/>
    <mergeCell ref="A407:D407"/>
    <mergeCell ref="A408:G408"/>
    <mergeCell ref="A409:B409"/>
    <mergeCell ref="C409:G409"/>
    <mergeCell ref="A410:D410"/>
    <mergeCell ref="A411:D411"/>
    <mergeCell ref="A412:G412"/>
    <mergeCell ref="A413:B413"/>
    <mergeCell ref="C413:G413"/>
    <mergeCell ref="A414:D414"/>
    <mergeCell ref="A415:D415"/>
    <mergeCell ref="A416:D416"/>
    <mergeCell ref="A417:D417"/>
    <mergeCell ref="A418:D418"/>
    <mergeCell ref="A419:G419"/>
    <mergeCell ref="A420:G420"/>
    <mergeCell ref="A421:G421"/>
    <mergeCell ref="A422:G422"/>
    <mergeCell ref="B423:G423"/>
    <mergeCell ref="A424:B424"/>
    <mergeCell ref="C424:G424"/>
    <mergeCell ref="A425:D425"/>
    <mergeCell ref="A426:D426"/>
    <mergeCell ref="A427:D427"/>
    <mergeCell ref="A428:D428"/>
    <mergeCell ref="A429:D429"/>
    <mergeCell ref="A430:G430"/>
    <mergeCell ref="A431:B431"/>
    <mergeCell ref="C431:G431"/>
    <mergeCell ref="A432:D432"/>
    <mergeCell ref="A433:D433"/>
    <mergeCell ref="A434:D434"/>
    <mergeCell ref="A435:D435"/>
    <mergeCell ref="A436:D436"/>
    <mergeCell ref="A437:G437"/>
    <mergeCell ref="A438:B438"/>
    <mergeCell ref="C438:G438"/>
    <mergeCell ref="A439:D439"/>
    <mergeCell ref="A440:D440"/>
    <mergeCell ref="A441:D441"/>
    <mergeCell ref="A442:G442"/>
    <mergeCell ref="A443:G443"/>
    <mergeCell ref="B444:G444"/>
    <mergeCell ref="A445:B445"/>
    <mergeCell ref="C445:G445"/>
    <mergeCell ref="A446:D446"/>
    <mergeCell ref="A447:D447"/>
    <mergeCell ref="A448:D448"/>
    <mergeCell ref="A449:D449"/>
    <mergeCell ref="A450:D450"/>
    <mergeCell ref="A451:D451"/>
    <mergeCell ref="A452:D452"/>
    <mergeCell ref="A453:D453"/>
    <mergeCell ref="A454:G454"/>
    <mergeCell ref="A455:B455"/>
    <mergeCell ref="C455:G455"/>
    <mergeCell ref="A456:D456"/>
    <mergeCell ref="A457:D457"/>
    <mergeCell ref="A458:D458"/>
    <mergeCell ref="A459:D459"/>
    <mergeCell ref="A460:D460"/>
    <mergeCell ref="A461:D461"/>
    <mergeCell ref="A462:D462"/>
    <mergeCell ref="A463:D463"/>
    <mergeCell ref="A464:D464"/>
    <mergeCell ref="A465:D465"/>
    <mergeCell ref="A466:D466"/>
    <mergeCell ref="A467:G467"/>
    <mergeCell ref="A468:B468"/>
    <mergeCell ref="C468:G468"/>
    <mergeCell ref="A469:D469"/>
    <mergeCell ref="A470:D470"/>
    <mergeCell ref="A471:D471"/>
    <mergeCell ref="A472:D472"/>
    <mergeCell ref="A473:D473"/>
    <mergeCell ref="A474:D474"/>
    <mergeCell ref="A475:D475"/>
    <mergeCell ref="A476:D476"/>
    <mergeCell ref="A477:D477"/>
    <mergeCell ref="A478:D478"/>
    <mergeCell ref="A479:D479"/>
    <mergeCell ref="A480:D480"/>
    <mergeCell ref="A481:D481"/>
    <mergeCell ref="A482:G482"/>
    <mergeCell ref="A483:B483"/>
    <mergeCell ref="C483:G483"/>
    <mergeCell ref="A484:D484"/>
    <mergeCell ref="A485:G485"/>
    <mergeCell ref="A486:G486"/>
    <mergeCell ref="B487:G487"/>
    <mergeCell ref="A488:B488"/>
    <mergeCell ref="C488:G488"/>
    <mergeCell ref="A489:D489"/>
    <mergeCell ref="A490:D490"/>
    <mergeCell ref="A491:D491"/>
    <mergeCell ref="A492:D492"/>
    <mergeCell ref="A493:D493"/>
    <mergeCell ref="A494:D494"/>
    <mergeCell ref="A495:D495"/>
    <mergeCell ref="A496:D496"/>
    <mergeCell ref="A497:G497"/>
    <mergeCell ref="A498:B498"/>
    <mergeCell ref="C498:G498"/>
    <mergeCell ref="A499:D499"/>
    <mergeCell ref="A500:D500"/>
    <mergeCell ref="A501:D501"/>
    <mergeCell ref="A502:D502"/>
    <mergeCell ref="A503:D503"/>
    <mergeCell ref="A504:D504"/>
    <mergeCell ref="A505:D505"/>
    <mergeCell ref="A506:D506"/>
    <mergeCell ref="A507:D507"/>
    <mergeCell ref="A508:D508"/>
    <mergeCell ref="A523:D523"/>
    <mergeCell ref="A524:D524"/>
    <mergeCell ref="A525:D525"/>
    <mergeCell ref="A509:D509"/>
    <mergeCell ref="A510:D510"/>
    <mergeCell ref="A511:D511"/>
    <mergeCell ref="A512:D512"/>
    <mergeCell ref="A513:D513"/>
    <mergeCell ref="A514:D514"/>
    <mergeCell ref="A515:D515"/>
    <mergeCell ref="A516:D516"/>
    <mergeCell ref="A517:D517"/>
    <mergeCell ref="A549:G549"/>
    <mergeCell ref="A550:G550"/>
    <mergeCell ref="A535:D535"/>
    <mergeCell ref="A536:D536"/>
    <mergeCell ref="A537:D537"/>
    <mergeCell ref="A538:D538"/>
    <mergeCell ref="A539:G539"/>
    <mergeCell ref="A540:B540"/>
    <mergeCell ref="C540:G540"/>
    <mergeCell ref="A541:D541"/>
    <mergeCell ref="A542:D542"/>
    <mergeCell ref="A32:G32"/>
    <mergeCell ref="A29:H30"/>
    <mergeCell ref="A543:G543"/>
    <mergeCell ref="A544:B544"/>
    <mergeCell ref="C544:G544"/>
    <mergeCell ref="A545:D545"/>
    <mergeCell ref="A546:D546"/>
    <mergeCell ref="A547:D547"/>
    <mergeCell ref="A548:G548"/>
    <mergeCell ref="A526:D526"/>
    <mergeCell ref="A527:D527"/>
    <mergeCell ref="A528:D528"/>
    <mergeCell ref="A529:D529"/>
    <mergeCell ref="A530:D530"/>
    <mergeCell ref="A531:D531"/>
    <mergeCell ref="A532:D532"/>
    <mergeCell ref="A533:D533"/>
    <mergeCell ref="A534:D534"/>
    <mergeCell ref="A518:D518"/>
    <mergeCell ref="A519:G519"/>
    <mergeCell ref="A520:B520"/>
    <mergeCell ref="C520:G520"/>
    <mergeCell ref="A521:D521"/>
    <mergeCell ref="A522:D522"/>
    <mergeCell ref="A605:C605"/>
    <mergeCell ref="D591:E591"/>
    <mergeCell ref="D608:E608"/>
    <mergeCell ref="A555:H557"/>
    <mergeCell ref="A585:H586"/>
    <mergeCell ref="A588:C588"/>
    <mergeCell ref="B589:C589"/>
    <mergeCell ref="A551:G551"/>
    <mergeCell ref="C552:G552"/>
    <mergeCell ref="C553:G553"/>
  </mergeCells>
  <pageMargins left="0.25" right="0.25" top="0.75" bottom="0.75" header="0.3" footer="0.3"/>
  <pageSetup orientation="portrait" r:id="rId1"/>
  <headerFooter>
    <oddHeader>Page &amp;P of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Manager</dc:creator>
  <cp:lastModifiedBy>City Manager</cp:lastModifiedBy>
  <cp:lastPrinted>2018-10-01T20:52:05Z</cp:lastPrinted>
  <dcterms:created xsi:type="dcterms:W3CDTF">2018-08-15T15:22:38Z</dcterms:created>
  <dcterms:modified xsi:type="dcterms:W3CDTF">2018-10-01T20:58:35Z</dcterms:modified>
</cp:coreProperties>
</file>